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D:\ownCloud\Projects\DVI\2018.05.14\"/>
    </mc:Choice>
  </mc:AlternateContent>
  <xr:revisionPtr revIDLastSave="0" documentId="8_{F7773713-B7EA-4673-80B9-7C109B899237}" xr6:coauthVersionLast="32" xr6:coauthVersionMax="32" xr10:uidLastSave="{00000000-0000-0000-0000-000000000000}"/>
  <workbookProtection workbookAlgorithmName="SHA-512" workbookHashValue="IGG1HMpx9UtyNG33h7EbRLWIsVwTpyRWO7FBngVx8Xti4pCPh+JuubsIOA8kkZEcjlhUlsKNQKDt6Yg8zGKSlA==" workbookSaltValue="2ayfLo8vzXfToUMLoq0AkQ==" workbookSpinCount="100000" lockStructure="1"/>
  <bookViews>
    <workbookView xWindow="0" yWindow="0" windowWidth="24420" windowHeight="10605" xr2:uid="{00000000-000D-0000-FFFF-FFFF00000000}"/>
  </bookViews>
  <sheets>
    <sheet name="Paziņojums" sheetId="3" r:id="rId1"/>
    <sheet name="Settings" sheetId="2" state="hidden" r:id="rId2"/>
  </sheets>
  <definedNames>
    <definedName name="CheckFlag">Settings!$B$8</definedName>
    <definedName name="InformationNotNeededText">Settings!$B$7</definedName>
    <definedName name="MandatoryAnyFlag">Settings!$B$5</definedName>
    <definedName name="MandatoryFlag">Settings!$B$4</definedName>
    <definedName name="MandatorySignleFlag">Settings!$B$6</definedName>
    <definedName name="MandatorySingleFlag">Settings!$B$6</definedName>
  </definedNames>
  <calcPr calcId="162913" iterateDelta="1E-4"/>
</workbook>
</file>

<file path=xl/calcChain.xml><?xml version="1.0" encoding="utf-8"?>
<calcChain xmlns="http://schemas.openxmlformats.org/spreadsheetml/2006/main">
  <c r="E79" i="3" l="1"/>
  <c r="J77" i="3"/>
  <c r="J21" i="3"/>
  <c r="B21" i="3"/>
  <c r="E20" i="3"/>
  <c r="C200" i="3" l="1"/>
  <c r="I189" i="3"/>
  <c r="C189" i="3"/>
  <c r="C173" i="3"/>
  <c r="C64" i="3"/>
  <c r="C74" i="3"/>
  <c r="C120" i="3" l="1"/>
  <c r="C105" i="3"/>
  <c r="C157" i="3"/>
  <c r="C148" i="3"/>
  <c r="C139" i="3"/>
  <c r="E129" i="3"/>
  <c r="D10" i="3"/>
  <c r="J7" i="3"/>
  <c r="J189" i="3" l="1"/>
  <c r="J205" i="3"/>
  <c r="C205" i="3"/>
  <c r="J200" i="3"/>
  <c r="E190" i="3"/>
  <c r="E192" i="3"/>
  <c r="E191" i="3"/>
  <c r="J208" i="3"/>
  <c r="E183" i="3"/>
  <c r="E175" i="3"/>
  <c r="J173" i="3"/>
  <c r="J157" i="3"/>
  <c r="J148" i="3"/>
  <c r="J139" i="3"/>
  <c r="E107" i="3"/>
  <c r="J120" i="3"/>
  <c r="J105" i="3"/>
  <c r="E66" i="3"/>
  <c r="E44" i="3"/>
  <c r="E36" i="3"/>
  <c r="J64" i="3"/>
  <c r="J74" i="3"/>
  <c r="J34" i="3"/>
  <c r="F32" i="3"/>
  <c r="J15" i="3"/>
  <c r="J13" i="3"/>
  <c r="J27" i="3"/>
  <c r="J29" i="3"/>
  <c r="J17" i="3"/>
  <c r="J23" i="3"/>
  <c r="J25" i="3"/>
</calcChain>
</file>

<file path=xl/sharedStrings.xml><?xml version="1.0" encoding="utf-8"?>
<sst xmlns="http://schemas.openxmlformats.org/spreadsheetml/2006/main" count="143" uniqueCount="138">
  <si>
    <t>Atbildīgās personas amats</t>
  </si>
  <si>
    <t>Elektroniskā pasta adrese</t>
  </si>
  <si>
    <t>Tālruņa numurs</t>
  </si>
  <si>
    <t>Pasta adrese</t>
  </si>
  <si>
    <t>Organizācijas nosaukums</t>
  </si>
  <si>
    <t>1. Informācija par pārzini</t>
  </si>
  <si>
    <t>1.1 Kontaktinformācija</t>
  </si>
  <si>
    <t>Pārkāpuma konstatēšanas datums</t>
  </si>
  <si>
    <t>iemesls novēlotai paziņošanai par datu pārkāpumu</t>
  </si>
  <si>
    <t>MandatoryNotification1</t>
  </si>
  <si>
    <t>MandatoryNotification2</t>
  </si>
  <si>
    <t xml:space="preserve">Paziņojumā nav aizpildīti </t>
  </si>
  <si>
    <t xml:space="preserve"> obligātie lauki, bez kuru norādīšanas paziņojumam nav legāla spēka</t>
  </si>
  <si>
    <t>*</t>
  </si>
  <si>
    <t>MandatoryFlag</t>
  </si>
  <si>
    <t>Konfidencialitāte (nesankcionēta izpaušana vai nesankcionēta piekļuve)</t>
  </si>
  <si>
    <t>Integritāte (notikušas izmaiņas)</t>
  </si>
  <si>
    <t>Pieejamība (dati ir zaudēti vai iznīcināti)</t>
  </si>
  <si>
    <t>Pārkāpuma raksturs</t>
  </si>
  <si>
    <t>ierīce ir nozaudēta vai nozagta</t>
  </si>
  <si>
    <t>dokuments ir nozaudēts vai atstāts brīvi pieejamā vietā;</t>
  </si>
  <si>
    <t>pasts (papīra firmātā) ir nozaudēts vai piegādāts atvērts;</t>
  </si>
  <si>
    <t>ļaunprogrammatūra (piem. ransomwares);</t>
  </si>
  <si>
    <t>pikšķerēšana ;</t>
  </si>
  <si>
    <t>nepareiza personas datu iznīcināšana papīra formātā;</t>
  </si>
  <si>
    <t>E-atkritumi (personas dati atrodas novecojušā ierīcē);</t>
  </si>
  <si>
    <t>nepārdomāta publikācija;</t>
  </si>
  <si>
    <t>personas dati nosūtīti nepareizam adresātam;</t>
  </si>
  <si>
    <t>verbāla nesankcionēta personas datu izpaušana</t>
  </si>
  <si>
    <t>cits</t>
  </si>
  <si>
    <t>iekšēja ļaunprātīga rīcība</t>
  </si>
  <si>
    <t xml:space="preserve">Cits </t>
  </si>
  <si>
    <t>Datu subjekta identitāte (vārds, uzvārds, dzimšanas datums)</t>
  </si>
  <si>
    <t>Nacionālais identifikācijas numurs</t>
  </si>
  <si>
    <t>Kontaktinformācija</t>
  </si>
  <si>
    <t>Identificējoši dati</t>
  </si>
  <si>
    <t>Ekonomiskie un finanšu dati</t>
  </si>
  <si>
    <t>Atrašanās vietas dati</t>
  </si>
  <si>
    <t>x</t>
  </si>
  <si>
    <t>* (obligāts vismaz viens no sekojošajiem variantiem)</t>
  </si>
  <si>
    <t>MandatoryAnyFlag</t>
  </si>
  <si>
    <t>CheckFlag</t>
  </si>
  <si>
    <t>Dalība arodbiedrībā</t>
  </si>
  <si>
    <t>Veselības dati</t>
  </si>
  <si>
    <t>Ģenētiskie dati</t>
  </si>
  <si>
    <t>Biometriskie dati</t>
  </si>
  <si>
    <t>Nav vēl zināms</t>
  </si>
  <si>
    <t>Cits</t>
  </si>
  <si>
    <t>4.2 Īpašās datu kategorijas</t>
  </si>
  <si>
    <t>Militārais personāls</t>
  </si>
  <si>
    <t>aptuvenais personu skaits, uz kurām attiecas pārkāpums</t>
  </si>
  <si>
    <t>skaitlis</t>
  </si>
  <si>
    <t>7.1 Konfidencialitātes pārkāpums</t>
  </si>
  <si>
    <t xml:space="preserve">Dati ir/var būt modificēti un tiek izmantoti, kaut arī tie vairs nav derīgi </t>
  </si>
  <si>
    <t>7.3 Pieejamības pārkāpums</t>
  </si>
  <si>
    <t>zaudēta kontrole pār saviem personas datiem;</t>
  </si>
  <si>
    <t>ierobežotas personas tiesības;</t>
  </si>
  <si>
    <t>diskriminācija;</t>
  </si>
  <si>
    <t>identitātes zādzība;</t>
  </si>
  <si>
    <t>krāpšana;</t>
  </si>
  <si>
    <t>finansiālais zaudējums;</t>
  </si>
  <si>
    <t>neatļauta pseidonimizācijas atcelšana;</t>
  </si>
  <si>
    <t>maznozīmīgs</t>
  </si>
  <si>
    <t>nozīmīgs</t>
  </si>
  <si>
    <t>ļoti nozīmīgs</t>
  </si>
  <si>
    <t>nenozīmīgs</t>
  </si>
  <si>
    <t>MandatorySingleFlag</t>
  </si>
  <si>
    <t>* (obligāti jāizvēlas tikai viens no sekojošajiem variantiem)</t>
  </si>
  <si>
    <t>8. Veicamās darbības</t>
  </si>
  <si>
    <t>Datu subjekta informēšana:</t>
  </si>
  <si>
    <t>Nē, netiks informēti</t>
  </si>
  <si>
    <t>Jā</t>
  </si>
  <si>
    <t>Nē, bet tiks informēts</t>
  </si>
  <si>
    <t>Nav zināms</t>
  </si>
  <si>
    <t>Kontrolieris ir ieviesis atbilstošus tehniskos un organizātoriskās prasības un piemērojis personas datu pārkāpuma skartajiem personas datiem, it īpaši tiem,  kuri  ir neaizsargāti, brīvi pieejami citām neautorizētām personām</t>
  </si>
  <si>
    <t xml:space="preserve"> Kontrolieris ir veicis atbilstošas darbības, kas nodrošina, ka datu subjekta tiesības un brīvība turpmāk nematerializēsies; </t>
  </si>
  <si>
    <t>Tas ietvertu nesamērīgus pūliņus, lai katru datu subjektu informētu individuāli</t>
  </si>
  <si>
    <t>Iemesls kāpēc datu subjekts netiks informēts par datu pārkāpumu:</t>
  </si>
  <si>
    <t>Datu subjektam sniegtās informācijas saturs pievienots pielikumā</t>
  </si>
  <si>
    <t>8.3 Pārrobežu un citi paziņojumi</t>
  </si>
  <si>
    <t>ES valstu saraksts, uz kurām attiecas datu pārkāpums (jānorāda valsts kods; piemērs: EN, FR, ...)</t>
  </si>
  <si>
    <t>InformationNotNeededText</t>
  </si>
  <si>
    <t xml:space="preserve">7.2  Integritātes pārkāpums </t>
  </si>
  <si>
    <t>Paziņojums par personas datu aizsardzības pārkāpumu</t>
  </si>
  <si>
    <t xml:space="preserve">6.  Par pasākumiem, kas ieviesti pirms pārkāpuma  </t>
  </si>
  <si>
    <t>Iesnieguma veids</t>
  </si>
  <si>
    <t>Dokumenta numurs</t>
  </si>
  <si>
    <t>PVN reģistrācijas numurs</t>
  </si>
  <si>
    <t>2. Laika grafiks</t>
  </si>
  <si>
    <t>3. Informācija par pārkāpumu</t>
  </si>
  <si>
    <t>urķēšana;</t>
  </si>
  <si>
    <t>izpausti personas dati citam/nepareizam datu subjektam;</t>
  </si>
  <si>
    <t>Pārkāpuma cēlonis</t>
  </si>
  <si>
    <t>Iekšēja neapzināta ļaunprātīga rīcība (iekšējās politikas pārkāpums)</t>
  </si>
  <si>
    <t>ārēja neļaunprātīga rīcība</t>
  </si>
  <si>
    <t>ārējā ļaunprātīga rīcība</t>
  </si>
  <si>
    <t>4. Par apdraudēto datu kategorijām</t>
  </si>
  <si>
    <t>4.1 Vispārējie dati</t>
  </si>
  <si>
    <t>Oficiālie dokumenti</t>
  </si>
  <si>
    <t>Informācija par kriminālsodāmību un/vai  nodarījumiem, vai uzliktajiem drošības pasākumiem</t>
  </si>
  <si>
    <t>Dati, kas atklāj rasi vai etnisko piederību</t>
  </si>
  <si>
    <t>Politiskie uzskati</t>
  </si>
  <si>
    <t>Reliģiskie vai filozofiskie uzskati</t>
  </si>
  <si>
    <t>Dati par seksuālo dzīvi</t>
  </si>
  <si>
    <t>Aptuvenais personas datu ierakstu skaits, kurus skar pārkāpums</t>
  </si>
  <si>
    <t>5. Informācija par datu subjektiem</t>
  </si>
  <si>
    <t>Nodarbinātie</t>
  </si>
  <si>
    <t>Lietotāji</t>
  </si>
  <si>
    <t>Abonētāji</t>
  </si>
  <si>
    <t>Studenti</t>
  </si>
  <si>
    <t>Klients (pašreizējie un potenciālie)</t>
  </si>
  <si>
    <t>Pacienti</t>
  </si>
  <si>
    <t>Nepilngadīgie</t>
  </si>
  <si>
    <t>Neaizsargātas personas</t>
  </si>
  <si>
    <t>Vēl nav zināms</t>
  </si>
  <si>
    <t>detalizēts iesaistīto datu subjektu apraksts</t>
  </si>
  <si>
    <t>7. Sekas</t>
  </si>
  <si>
    <t>Plašāka izpaušana, kā nepieciešama mērķa sasniegšanai, vai kādai piekrituši datu subjekti</t>
  </si>
  <si>
    <t xml:space="preserve">Apstrādātie dati var būt saistīti ar datu subjekta citu informāciju </t>
  </si>
  <si>
    <t>Dati var tikt izmantoti citiem mērķiem un/vai negodprātīgā veidā</t>
  </si>
  <si>
    <t>Dati ir/var būt modificēti citos derīgos datos un  izmantoti citiem mērķiem</t>
  </si>
  <si>
    <t>būtiska pakalpojuma sniegšanas iespējas zudums ietekmētajiem datu subjektiem</t>
  </si>
  <si>
    <t>būtiska pakalpojuma sniegšanas iespējas maiņa ietekmētajiem datu subjektiem</t>
  </si>
  <si>
    <t>7.4  Fiziski, materiāli vai nemateriāli kaitējums vai būtiskas sekas datu subjektiem</t>
  </si>
  <si>
    <t>Potenciālās ietekmes uz datu subjektu apraksts</t>
  </si>
  <si>
    <t>kaitējums reputācijai;</t>
  </si>
  <si>
    <t>personas datu, ko aizsargā dienesta  noslēpums, konfidencialitātes zaudēšana;</t>
  </si>
  <si>
    <t>Iespējamo datu pārkāpuma ietekmes seku  datu subjektam novērtējums</t>
  </si>
  <si>
    <t>8.1 Paziņošana datu subjektiem</t>
  </si>
  <si>
    <t>Sekojošā informācija nav jānorāda</t>
  </si>
  <si>
    <t>8.2 Pārziņa veiktie pasākumi pārkāpuma ietekmes mazināšanai</t>
  </si>
  <si>
    <t xml:space="preserve">Apraksta pasākumus, ko pārzinis veicis, lai mazinātu pārkāpuma ietekmi </t>
  </si>
  <si>
    <t>Vai šis paziņojums ir sagatavots kā pārrobežu paziņojums, kas nosūtīts vadošajai uzraudzības iestādei?</t>
  </si>
  <si>
    <t>Atbildīgā kontaktpersona (vārds uzvārds)</t>
  </si>
  <si>
    <t>Iesniedzējs</t>
  </si>
  <si>
    <t>paraksttiesīgā persona</t>
  </si>
  <si>
    <t>pilnvarotā persona</t>
  </si>
  <si>
    <t>(jāaizpilda tikai, ja šis ir papildus iesniegums)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</si>
</sst>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.?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249977111117893"/>
      <name val="Calibri"/>
      <family val="2"/>
      <charset val="186"/>
      <scheme val="minor"/>
    </font>
    <font>
      <sz val="11"/>
      <color rgb="FFFF0000"/>
      <name val="Wingdings"/>
      <charset val="2"/>
    </font>
    <font>
      <b/>
      <sz val="11"/>
      <color theme="1" tint="0.249977111117893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2" borderId="0" xfId="0" applyFill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3" borderId="0" xfId="0" applyFill="1" applyAlignment="1">
      <alignment vertical="top"/>
    </xf>
    <xf numFmtId="0" fontId="4" fillId="3" borderId="0" xfId="0" applyFont="1" applyFill="1" applyAlignment="1">
      <alignment vertical="top"/>
    </xf>
    <xf numFmtId="0" fontId="0" fillId="3" borderId="0" xfId="0" applyFill="1" applyAlignment="1" applyProtection="1">
      <alignment horizontal="center" vertical="top"/>
      <protection hidden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14" fontId="4" fillId="0" borderId="0" xfId="0" applyNumberFormat="1" applyFont="1" applyBorder="1" applyAlignment="1" applyProtection="1">
      <alignment vertical="top"/>
    </xf>
    <xf numFmtId="0" fontId="0" fillId="2" borderId="0" xfId="0" applyFill="1" applyAlignment="1" applyProtection="1">
      <alignment horizontal="right" vertical="top"/>
    </xf>
    <xf numFmtId="0" fontId="0" fillId="2" borderId="0" xfId="0" applyFill="1" applyBorder="1" applyAlignment="1" applyProtection="1">
      <alignment vertical="top"/>
    </xf>
    <xf numFmtId="0" fontId="3" fillId="0" borderId="0" xfId="0" applyFont="1" applyAlignment="1">
      <alignment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 applyProtection="1">
      <alignment vertical="top"/>
      <protection hidden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Border="1" applyAlignment="1" applyProtection="1">
      <alignment vertical="top" wrapText="1"/>
      <protection hidden="1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inden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 applyProtection="1">
      <alignment vertical="top"/>
    </xf>
    <xf numFmtId="164" fontId="4" fillId="0" borderId="2" xfId="0" applyNumberFormat="1" applyFont="1" applyBorder="1" applyAlignment="1" applyProtection="1">
      <alignment vertical="top" wrapText="1"/>
      <protection locked="0"/>
    </xf>
    <xf numFmtId="164" fontId="4" fillId="0" borderId="3" xfId="0" applyNumberFormat="1" applyFont="1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hidden="1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</xf>
    <xf numFmtId="14" fontId="4" fillId="0" borderId="0" xfId="0" applyNumberFormat="1" applyFont="1" applyBorder="1" applyAlignment="1" applyProtection="1">
      <alignment vertical="top"/>
    </xf>
    <xf numFmtId="14" fontId="4" fillId="0" borderId="2" xfId="0" applyNumberFormat="1" applyFont="1" applyBorder="1" applyAlignment="1" applyProtection="1">
      <alignment vertical="top"/>
      <protection locked="0"/>
    </xf>
    <xf numFmtId="14" fontId="4" fillId="0" borderId="4" xfId="0" applyNumberFormat="1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4" fontId="4" fillId="0" borderId="2" xfId="0" applyNumberFormat="1" applyFont="1" applyBorder="1" applyAlignment="1" applyProtection="1">
      <alignment vertical="top" wrapText="1"/>
      <protection locked="0"/>
    </xf>
    <xf numFmtId="14" fontId="4" fillId="0" borderId="3" xfId="0" applyNumberFormat="1" applyFont="1" applyBorder="1" applyAlignment="1" applyProtection="1">
      <alignment vertical="top" wrapText="1"/>
      <protection locked="0"/>
    </xf>
    <xf numFmtId="14" fontId="4" fillId="0" borderId="4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2" fillId="0" borderId="6" xfId="0" applyFont="1" applyBorder="1" applyAlignment="1" applyProtection="1">
      <alignment vertical="top"/>
      <protection hidden="1"/>
    </xf>
    <xf numFmtId="3" fontId="4" fillId="0" borderId="2" xfId="0" applyNumberFormat="1" applyFont="1" applyBorder="1" applyAlignment="1" applyProtection="1">
      <alignment vertical="top" wrapText="1"/>
      <protection locked="0"/>
    </xf>
    <xf numFmtId="3" fontId="4" fillId="0" borderId="3" xfId="0" applyNumberFormat="1" applyFont="1" applyBorder="1" applyAlignment="1" applyProtection="1">
      <alignment vertical="top" wrapText="1"/>
      <protection locked="0"/>
    </xf>
    <xf numFmtId="3" fontId="4" fillId="0" borderId="4" xfId="0" applyNumberFormat="1" applyFont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3" fillId="0" borderId="1" xfId="0" applyFont="1" applyBorder="1" applyAlignment="1" applyProtection="1">
      <alignment vertical="top" wrapText="1"/>
      <protection hidden="1"/>
    </xf>
    <xf numFmtId="0" fontId="0" fillId="0" borderId="0" xfId="0" applyFill="1" applyAlignment="1" applyProtection="1">
      <alignment vertical="top"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2895600</xdr:colOff>
      <xdr:row>4</xdr:row>
      <xdr:rowOff>0</xdr:rowOff>
    </xdr:to>
    <xdr:pic>
      <xdr:nvPicPr>
        <xdr:cNvPr id="1031" name="Picture 43">
          <a:extLst>
            <a:ext uri="{FF2B5EF4-FFF2-40B4-BE49-F238E27FC236}">
              <a16:creationId xmlns:a16="http://schemas.microsoft.com/office/drawing/2014/main" id="{8FF03313-9CB9-4951-88FE-41DFE496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85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showGridLines="0" tabSelected="1" workbookViewId="0">
      <pane ySplit="5" topLeftCell="A6" activePane="bottomLeft" state="frozen"/>
      <selection pane="bottomLeft" activeCell="D7" sqref="D7:I7"/>
    </sheetView>
  </sheetViews>
  <sheetFormatPr defaultColWidth="9.140625" defaultRowHeight="15" x14ac:dyDescent="0.25"/>
  <cols>
    <col min="1" max="1" width="1.42578125" style="1" customWidth="1"/>
    <col min="2" max="2" width="3.7109375" style="2" customWidth="1"/>
    <col min="3" max="3" width="45.85546875" style="2" customWidth="1"/>
    <col min="4" max="4" width="3" style="3" customWidth="1"/>
    <col min="5" max="5" width="13.85546875" style="3" customWidth="1"/>
    <col min="6" max="6" width="1.7109375" style="3" customWidth="1"/>
    <col min="7" max="7" width="2.85546875" style="3" customWidth="1"/>
    <col min="8" max="8" width="3" style="3" customWidth="1"/>
    <col min="9" max="9" width="57.140625" style="3" customWidth="1"/>
    <col min="10" max="10" width="2" style="19" bestFit="1" customWidth="1"/>
    <col min="11" max="11" width="3" style="10" hidden="1" customWidth="1"/>
    <col min="12" max="12" width="7.140625" style="10" hidden="1" customWidth="1"/>
    <col min="13" max="16384" width="9.140625" style="1"/>
  </cols>
  <sheetData>
    <row r="1" spans="1:12" ht="21" customHeight="1" x14ac:dyDescent="0.25">
      <c r="B1" s="8"/>
      <c r="C1" s="8"/>
    </row>
    <row r="2" spans="1:12" ht="24" customHeight="1" x14ac:dyDescent="0.25">
      <c r="B2" s="8"/>
      <c r="C2" s="8"/>
      <c r="D2" s="88" t="s">
        <v>83</v>
      </c>
      <c r="E2" s="88"/>
      <c r="F2" s="88"/>
      <c r="G2" s="88"/>
      <c r="H2" s="88"/>
      <c r="I2" s="88"/>
    </row>
    <row r="3" spans="1:12" ht="22.5" customHeight="1" x14ac:dyDescent="0.25">
      <c r="B3" s="8"/>
      <c r="C3" s="8"/>
      <c r="D3" s="88"/>
      <c r="E3" s="88"/>
      <c r="F3" s="88"/>
      <c r="G3" s="88"/>
      <c r="H3" s="88"/>
      <c r="I3" s="88"/>
    </row>
    <row r="4" spans="1:12" ht="18" customHeight="1" x14ac:dyDescent="0.25">
      <c r="B4" s="51"/>
      <c r="C4" s="51"/>
      <c r="D4" s="90"/>
      <c r="E4" s="90"/>
      <c r="F4" s="90"/>
      <c r="G4" s="90"/>
      <c r="H4" s="90"/>
      <c r="I4" s="90"/>
      <c r="J4" s="90"/>
    </row>
    <row r="5" spans="1:12" ht="7.5" customHeight="1" x14ac:dyDescent="0.25">
      <c r="A5" s="22"/>
      <c r="B5" s="52"/>
      <c r="C5" s="52"/>
      <c r="D5" s="23"/>
      <c r="E5" s="23"/>
      <c r="F5" s="23"/>
      <c r="G5" s="23"/>
      <c r="H5" s="23"/>
      <c r="I5" s="23"/>
      <c r="J5" s="24"/>
      <c r="K5" s="24"/>
      <c r="L5" s="24"/>
    </row>
    <row r="6" spans="1:12" ht="3" customHeight="1" x14ac:dyDescent="0.25">
      <c r="B6" s="1"/>
      <c r="C6" s="1"/>
    </row>
    <row r="7" spans="1:12" x14ac:dyDescent="0.25">
      <c r="B7" s="51" t="s">
        <v>86</v>
      </c>
      <c r="C7" s="51"/>
      <c r="D7" s="62"/>
      <c r="E7" s="63"/>
      <c r="F7" s="63"/>
      <c r="G7" s="63"/>
      <c r="H7" s="63"/>
      <c r="I7" s="64"/>
      <c r="J7" s="18" t="str">
        <f>IF(AND(ISBLANK(D7),K7=1),MandatoryFlag,"")</f>
        <v/>
      </c>
    </row>
    <row r="8" spans="1:12" x14ac:dyDescent="0.25">
      <c r="B8" s="51" t="s">
        <v>137</v>
      </c>
      <c r="C8" s="51"/>
    </row>
    <row r="9" spans="1:12" ht="7.15" customHeight="1" x14ac:dyDescent="0.25">
      <c r="B9" s="35"/>
      <c r="C9" s="35"/>
    </row>
    <row r="10" spans="1:12" x14ac:dyDescent="0.25">
      <c r="B10" s="51" t="s">
        <v>85</v>
      </c>
      <c r="C10" s="56"/>
      <c r="D10" s="82" t="str">
        <f>IF(ISBLANK(D7),"Sākotnējais iesniegums","Papildus iesniegums")</f>
        <v>Sākotnējais iesniegums</v>
      </c>
      <c r="E10" s="82"/>
      <c r="F10" s="82"/>
      <c r="G10" s="82"/>
      <c r="H10" s="82"/>
      <c r="I10" s="82"/>
    </row>
    <row r="11" spans="1:12" ht="21" customHeight="1" x14ac:dyDescent="0.25">
      <c r="B11" s="53" t="s">
        <v>5</v>
      </c>
      <c r="C11" s="53"/>
    </row>
    <row r="12" spans="1:12" ht="15" customHeight="1" x14ac:dyDescent="0.25">
      <c r="B12" s="54" t="s">
        <v>6</v>
      </c>
      <c r="C12" s="54"/>
      <c r="K12" s="31"/>
    </row>
    <row r="13" spans="1:12" ht="15" customHeight="1" x14ac:dyDescent="0.25">
      <c r="B13" s="51" t="s">
        <v>4</v>
      </c>
      <c r="C13" s="55"/>
      <c r="D13" s="62"/>
      <c r="E13" s="63"/>
      <c r="F13" s="63"/>
      <c r="G13" s="63"/>
      <c r="H13" s="63"/>
      <c r="I13" s="64"/>
      <c r="J13" s="18" t="str">
        <f>IF(AND(ISBLANK(D13),K13=1),MandatoryFlag,"")</f>
        <v/>
      </c>
    </row>
    <row r="14" spans="1:12" ht="7.5" customHeight="1" x14ac:dyDescent="0.25">
      <c r="B14" s="56"/>
      <c r="C14" s="56"/>
      <c r="D14" s="57"/>
      <c r="E14" s="57"/>
      <c r="F14" s="57"/>
      <c r="G14" s="57"/>
      <c r="H14" s="57"/>
      <c r="I14" s="57"/>
      <c r="J14" s="20"/>
    </row>
    <row r="15" spans="1:12" ht="15" customHeight="1" x14ac:dyDescent="0.25">
      <c r="B15" s="51" t="s">
        <v>87</v>
      </c>
      <c r="C15" s="55"/>
      <c r="D15" s="62"/>
      <c r="E15" s="63"/>
      <c r="F15" s="63"/>
      <c r="G15" s="63"/>
      <c r="H15" s="63"/>
      <c r="I15" s="64"/>
      <c r="J15" s="18" t="str">
        <f>IF(AND(ISBLANK(D15),K15=1),MandatoryFlag,"")</f>
        <v/>
      </c>
    </row>
    <row r="16" spans="1:12" ht="7.15" customHeight="1" x14ac:dyDescent="0.25">
      <c r="B16" s="36"/>
      <c r="C16" s="36"/>
      <c r="K16" s="31"/>
    </row>
    <row r="17" spans="2:11" ht="30" customHeight="1" x14ac:dyDescent="0.25">
      <c r="B17" s="51" t="s">
        <v>3</v>
      </c>
      <c r="C17" s="55"/>
      <c r="D17" s="62"/>
      <c r="E17" s="63"/>
      <c r="F17" s="63"/>
      <c r="G17" s="63"/>
      <c r="H17" s="63"/>
      <c r="I17" s="64"/>
      <c r="J17" s="18" t="str">
        <f>IF(AND(ISBLANK(D17),K17=1),MandatoryFlag,"")</f>
        <v>*</v>
      </c>
      <c r="K17" s="10">
        <v>1</v>
      </c>
    </row>
    <row r="18" spans="2:11" ht="7.5" customHeight="1" x14ac:dyDescent="0.25">
      <c r="B18" s="56"/>
      <c r="C18" s="56"/>
      <c r="D18" s="57"/>
      <c r="E18" s="57"/>
      <c r="F18" s="57"/>
      <c r="G18" s="57"/>
      <c r="H18" s="57"/>
      <c r="I18" s="57"/>
      <c r="J18" s="21"/>
    </row>
    <row r="19" spans="2:11" x14ac:dyDescent="0.25">
      <c r="B19" s="56" t="s">
        <v>134</v>
      </c>
      <c r="C19" s="56"/>
      <c r="D19" s="34"/>
      <c r="E19" s="44" t="s">
        <v>136</v>
      </c>
      <c r="F19" s="44"/>
      <c r="G19" s="44"/>
      <c r="H19" s="34"/>
      <c r="I19" s="44" t="s">
        <v>135</v>
      </c>
      <c r="J19" s="18"/>
    </row>
    <row r="20" spans="2:11" ht="15" customHeight="1" x14ac:dyDescent="0.25">
      <c r="B20" s="40"/>
      <c r="C20" s="40"/>
      <c r="D20" s="44"/>
      <c r="E20" s="84" t="str">
        <f>IF(OR(AND(ISBLANK(D19),ISBLANK(H19)),AND((D19=CheckFlag),(H19=CheckFlag))),"* Jānorāda vai iesniedzējs ir pilnvarotā vai paraksttiesīgā persona","")</f>
        <v>* Jānorāda vai iesniedzējs ir pilnvarotā vai paraksttiesīgā persona</v>
      </c>
      <c r="F20" s="84"/>
      <c r="G20" s="84"/>
      <c r="H20" s="84"/>
      <c r="I20" s="84"/>
      <c r="J20" s="21"/>
    </row>
    <row r="21" spans="2:11" x14ac:dyDescent="0.25">
      <c r="B21" s="81" t="str">
        <f>IF(OR(AND(ISBLANK(D19),ISBLANK(H19)),AND((D19=CheckFlag),(H19=CheckFlag))),"Iesniedzējs",IF(ISBLANK(H19),"Pilnvarotā persona","Paraksttiesīgā persona")) &amp; " (vārds uzvārds)"</f>
        <v>Iesniedzējs (vārds uzvārds)</v>
      </c>
      <c r="C21" s="89"/>
      <c r="D21" s="62"/>
      <c r="E21" s="63"/>
      <c r="F21" s="63"/>
      <c r="G21" s="63"/>
      <c r="H21" s="63"/>
      <c r="I21" s="64"/>
      <c r="J21" s="18" t="str">
        <f>IF(AND(ISBLANK(D21),K21=1),MandatoryFlag,"")</f>
        <v>*</v>
      </c>
      <c r="K21" s="10">
        <v>1</v>
      </c>
    </row>
    <row r="22" spans="2:11" ht="7.5" customHeight="1" x14ac:dyDescent="0.25">
      <c r="B22" s="40"/>
      <c r="C22" s="40"/>
      <c r="D22" s="44"/>
      <c r="E22" s="44"/>
      <c r="F22" s="44"/>
      <c r="G22" s="44"/>
      <c r="H22" s="44"/>
      <c r="I22" s="44"/>
      <c r="J22" s="21"/>
    </row>
    <row r="23" spans="2:11" ht="15" customHeight="1" x14ac:dyDescent="0.25">
      <c r="B23" s="51" t="s">
        <v>133</v>
      </c>
      <c r="C23" s="55"/>
      <c r="D23" s="62"/>
      <c r="E23" s="63"/>
      <c r="F23" s="63"/>
      <c r="G23" s="63"/>
      <c r="H23" s="63"/>
      <c r="I23" s="64"/>
      <c r="J23" s="18" t="str">
        <f>IF(AND(ISBLANK(D23),K23=1),MandatoryFlag,"")</f>
        <v>*</v>
      </c>
      <c r="K23" s="10">
        <v>1</v>
      </c>
    </row>
    <row r="24" spans="2:11" ht="7.5" customHeight="1" x14ac:dyDescent="0.25">
      <c r="B24" s="56"/>
      <c r="C24" s="56"/>
      <c r="D24" s="57"/>
      <c r="E24" s="57"/>
      <c r="F24" s="57"/>
      <c r="G24" s="57"/>
      <c r="H24" s="57"/>
      <c r="I24" s="57"/>
      <c r="J24" s="18"/>
    </row>
    <row r="25" spans="2:11" ht="15" customHeight="1" x14ac:dyDescent="0.25">
      <c r="B25" s="51" t="s">
        <v>0</v>
      </c>
      <c r="C25" s="55"/>
      <c r="D25" s="62"/>
      <c r="E25" s="63"/>
      <c r="F25" s="63"/>
      <c r="G25" s="63"/>
      <c r="H25" s="63"/>
      <c r="I25" s="64"/>
      <c r="J25" s="18" t="str">
        <f>IF(AND(ISBLANK(D25),K25=1),MandatoryFlag,"")</f>
        <v>*</v>
      </c>
      <c r="K25" s="10">
        <v>1</v>
      </c>
    </row>
    <row r="26" spans="2:11" ht="7.5" customHeight="1" x14ac:dyDescent="0.25">
      <c r="B26" s="56"/>
      <c r="C26" s="56"/>
      <c r="D26" s="57"/>
      <c r="E26" s="57"/>
      <c r="F26" s="57"/>
      <c r="G26" s="57"/>
      <c r="H26" s="57"/>
      <c r="I26" s="57"/>
      <c r="J26" s="20"/>
    </row>
    <row r="27" spans="2:11" ht="15" customHeight="1" x14ac:dyDescent="0.25">
      <c r="B27" s="51" t="s">
        <v>1</v>
      </c>
      <c r="C27" s="55"/>
      <c r="D27" s="91"/>
      <c r="E27" s="92"/>
      <c r="F27" s="92"/>
      <c r="G27" s="92"/>
      <c r="H27" s="92"/>
      <c r="I27" s="93"/>
      <c r="J27" s="18" t="str">
        <f>IF(AND(ISBLANK(D27),K27=1),MandatoryFlag,"")</f>
        <v>*</v>
      </c>
      <c r="K27" s="10">
        <v>1</v>
      </c>
    </row>
    <row r="28" spans="2:11" ht="7.5" customHeight="1" x14ac:dyDescent="0.25">
      <c r="B28" s="56"/>
      <c r="C28" s="56"/>
      <c r="D28" s="57"/>
      <c r="E28" s="57"/>
      <c r="F28" s="57"/>
      <c r="G28" s="57"/>
      <c r="H28" s="57"/>
      <c r="I28" s="57"/>
      <c r="J28" s="20"/>
    </row>
    <row r="29" spans="2:11" ht="15" customHeight="1" x14ac:dyDescent="0.25">
      <c r="B29" s="51" t="s">
        <v>2</v>
      </c>
      <c r="C29" s="55"/>
      <c r="D29" s="58"/>
      <c r="E29" s="59"/>
      <c r="F29" s="59"/>
      <c r="G29" s="59"/>
      <c r="H29" s="59"/>
      <c r="I29" s="60"/>
      <c r="J29" s="18" t="str">
        <f>IF(AND(ISBLANK(D29),K29=1),MandatoryFlag,"")</f>
        <v>*</v>
      </c>
      <c r="K29" s="10">
        <v>1</v>
      </c>
    </row>
    <row r="30" spans="2:11" ht="7.5" customHeight="1" x14ac:dyDescent="0.25">
      <c r="B30" s="56"/>
      <c r="C30" s="56"/>
      <c r="D30" s="57"/>
      <c r="E30" s="57"/>
      <c r="F30" s="57"/>
      <c r="G30" s="57"/>
      <c r="H30" s="57"/>
      <c r="I30" s="57"/>
      <c r="J30" s="20"/>
    </row>
    <row r="31" spans="2:11" ht="15" customHeight="1" x14ac:dyDescent="0.25">
      <c r="B31" s="54" t="s">
        <v>88</v>
      </c>
      <c r="C31" s="54"/>
      <c r="D31" s="65"/>
      <c r="E31" s="65"/>
      <c r="F31" s="65"/>
      <c r="G31" s="65"/>
      <c r="H31" s="65"/>
      <c r="I31" s="65"/>
    </row>
    <row r="32" spans="2:11" ht="15" customHeight="1" x14ac:dyDescent="0.25">
      <c r="B32" s="51" t="s">
        <v>7</v>
      </c>
      <c r="C32" s="55"/>
      <c r="D32" s="67"/>
      <c r="E32" s="68"/>
      <c r="F32" s="18" t="str">
        <f>IF(AND(ISBLANK(D32),K32=1),MandatoryFlag,"")</f>
        <v>*</v>
      </c>
      <c r="G32" s="28"/>
      <c r="H32" s="28"/>
      <c r="I32" s="28"/>
      <c r="K32" s="10">
        <v>1</v>
      </c>
    </row>
    <row r="33" spans="2:11" ht="7.5" customHeight="1" x14ac:dyDescent="0.25">
      <c r="B33" s="56"/>
      <c r="C33" s="56"/>
      <c r="D33" s="66"/>
      <c r="E33" s="66"/>
      <c r="F33" s="66"/>
      <c r="G33" s="66"/>
      <c r="H33" s="66"/>
      <c r="I33" s="66"/>
      <c r="J33" s="18"/>
      <c r="K33" s="32"/>
    </row>
    <row r="34" spans="2:11" ht="30" customHeight="1" x14ac:dyDescent="0.25">
      <c r="B34" s="51" t="s">
        <v>8</v>
      </c>
      <c r="C34" s="55"/>
      <c r="D34" s="62"/>
      <c r="E34" s="63"/>
      <c r="F34" s="63"/>
      <c r="G34" s="63"/>
      <c r="H34" s="63"/>
      <c r="I34" s="64"/>
      <c r="J34" s="18" t="str">
        <f>IF(AND(ISBLANK(D34),K34=1),MandatoryFlag,"")</f>
        <v/>
      </c>
    </row>
    <row r="35" spans="2:11" x14ac:dyDescent="0.25">
      <c r="B35" s="51"/>
      <c r="C35" s="51"/>
    </row>
    <row r="36" spans="2:11" ht="18.75" customHeight="1" x14ac:dyDescent="0.25">
      <c r="B36" s="54" t="s">
        <v>89</v>
      </c>
      <c r="C36" s="54"/>
      <c r="E36" s="61" t="str">
        <f>IF(COUNTIFS(K:K,2,D:D,CheckFlag)=0,MandatoryAnyFlag,"")</f>
        <v>* (obligāts vismaz viens no sekojošajiem variantiem)</v>
      </c>
      <c r="F36" s="61"/>
      <c r="G36" s="61"/>
      <c r="H36" s="61"/>
      <c r="I36" s="61"/>
      <c r="J36" s="18"/>
    </row>
    <row r="37" spans="2:11" ht="15" customHeight="1" x14ac:dyDescent="0.25">
      <c r="B37" s="51" t="s">
        <v>15</v>
      </c>
      <c r="C37" s="51"/>
      <c r="D37" s="34"/>
      <c r="E37" s="27"/>
      <c r="F37" s="27"/>
      <c r="G37" s="27"/>
      <c r="H37" s="27"/>
      <c r="I37" s="11"/>
      <c r="J37" s="18"/>
      <c r="K37" s="10">
        <v>2</v>
      </c>
    </row>
    <row r="38" spans="2:11" ht="15" customHeight="1" x14ac:dyDescent="0.25">
      <c r="B38" s="51"/>
      <c r="C38" s="51"/>
      <c r="D38" s="17"/>
      <c r="E38" s="17"/>
      <c r="F38" s="17"/>
      <c r="G38" s="17"/>
      <c r="H38" s="17"/>
      <c r="I38" s="11"/>
      <c r="J38" s="18"/>
    </row>
    <row r="39" spans="2:11" ht="7.5" customHeight="1" x14ac:dyDescent="0.25">
      <c r="B39" s="56"/>
      <c r="C39" s="56"/>
      <c r="D39" s="17"/>
      <c r="E39" s="17"/>
      <c r="F39" s="17"/>
      <c r="G39" s="17"/>
      <c r="H39" s="17"/>
      <c r="I39" s="16"/>
    </row>
    <row r="40" spans="2:11" ht="15" customHeight="1" x14ac:dyDescent="0.25">
      <c r="B40" s="51" t="s">
        <v>16</v>
      </c>
      <c r="C40" s="51"/>
      <c r="D40" s="34"/>
      <c r="E40" s="27"/>
      <c r="F40" s="27"/>
      <c r="G40" s="27"/>
      <c r="H40" s="27"/>
      <c r="I40" s="12"/>
      <c r="J40" s="18"/>
      <c r="K40" s="10">
        <v>2</v>
      </c>
    </row>
    <row r="41" spans="2:11" ht="7.5" customHeight="1" x14ac:dyDescent="0.25">
      <c r="B41" s="56"/>
      <c r="C41" s="56"/>
      <c r="D41" s="17"/>
      <c r="E41" s="17"/>
      <c r="F41" s="17"/>
      <c r="G41" s="17"/>
      <c r="H41" s="17"/>
      <c r="I41" s="16"/>
    </row>
    <row r="42" spans="2:11" ht="15" customHeight="1" x14ac:dyDescent="0.25">
      <c r="B42" s="51" t="s">
        <v>17</v>
      </c>
      <c r="C42" s="51"/>
      <c r="D42" s="34"/>
      <c r="E42" s="27"/>
      <c r="F42" s="27"/>
      <c r="G42" s="27"/>
      <c r="H42" s="27"/>
      <c r="I42" s="12"/>
      <c r="J42" s="18"/>
      <c r="K42" s="10">
        <v>2</v>
      </c>
    </row>
    <row r="43" spans="2:11" ht="7.5" customHeight="1" x14ac:dyDescent="0.25">
      <c r="B43" s="51"/>
      <c r="C43" s="51"/>
      <c r="I43" s="12"/>
    </row>
    <row r="44" spans="2:11" ht="18.75" customHeight="1" x14ac:dyDescent="0.25">
      <c r="B44" s="51" t="s">
        <v>18</v>
      </c>
      <c r="C44" s="51"/>
      <c r="E44" s="61" t="str">
        <f>IF(COUNTIFS(K:K,3,D:D,CheckFlag)=0,MandatoryAnyFlag,"")</f>
        <v>* (obligāts vismaz viens no sekojošajiem variantiem)</v>
      </c>
      <c r="F44" s="61"/>
      <c r="G44" s="61"/>
      <c r="H44" s="61"/>
      <c r="I44" s="61"/>
      <c r="J44" s="18"/>
    </row>
    <row r="45" spans="2:11" ht="15" customHeight="1" x14ac:dyDescent="0.25">
      <c r="C45" s="2" t="s">
        <v>19</v>
      </c>
      <c r="D45" s="34"/>
      <c r="E45" s="27"/>
      <c r="F45" s="27"/>
      <c r="G45" s="27"/>
      <c r="H45" s="27"/>
      <c r="I45" s="11"/>
      <c r="K45" s="10">
        <v>3</v>
      </c>
    </row>
    <row r="46" spans="2:11" ht="15" customHeight="1" x14ac:dyDescent="0.25">
      <c r="C46" s="51" t="s">
        <v>20</v>
      </c>
      <c r="D46" s="34"/>
      <c r="E46" s="27"/>
      <c r="F46" s="27"/>
      <c r="G46" s="27"/>
      <c r="H46" s="27"/>
      <c r="I46" s="13"/>
      <c r="K46" s="10">
        <v>3</v>
      </c>
    </row>
    <row r="47" spans="2:11" x14ac:dyDescent="0.25">
      <c r="B47" s="8"/>
      <c r="C47" s="51"/>
      <c r="D47" s="27"/>
      <c r="E47" s="17"/>
      <c r="F47" s="17"/>
      <c r="G47" s="17"/>
      <c r="H47" s="17"/>
      <c r="I47" s="13"/>
    </row>
    <row r="48" spans="2:11" ht="15" customHeight="1" x14ac:dyDescent="0.25">
      <c r="C48" s="51" t="s">
        <v>21</v>
      </c>
      <c r="D48" s="34"/>
      <c r="E48" s="27"/>
      <c r="F48" s="27"/>
      <c r="G48" s="27"/>
      <c r="H48" s="27"/>
      <c r="I48" s="13"/>
      <c r="K48" s="10">
        <v>3</v>
      </c>
    </row>
    <row r="49" spans="2:11" x14ac:dyDescent="0.25">
      <c r="B49" s="37"/>
      <c r="C49" s="51"/>
      <c r="D49" s="47"/>
      <c r="E49" s="27"/>
      <c r="F49" s="27"/>
      <c r="G49" s="27"/>
      <c r="H49" s="27"/>
      <c r="I49" s="13"/>
    </row>
    <row r="50" spans="2:11" x14ac:dyDescent="0.25">
      <c r="C50" s="2" t="s">
        <v>90</v>
      </c>
      <c r="D50" s="34"/>
      <c r="E50" s="27"/>
      <c r="F50" s="27"/>
      <c r="G50" s="27"/>
      <c r="H50" s="27"/>
      <c r="I50" s="13"/>
      <c r="K50" s="10">
        <v>3</v>
      </c>
    </row>
    <row r="51" spans="2:11" ht="15" customHeight="1" x14ac:dyDescent="0.25">
      <c r="C51" s="2" t="s">
        <v>22</v>
      </c>
      <c r="D51" s="34"/>
      <c r="E51" s="27"/>
      <c r="F51" s="27"/>
      <c r="G51" s="27"/>
      <c r="H51" s="27"/>
      <c r="I51" s="13"/>
      <c r="K51" s="10">
        <v>3</v>
      </c>
    </row>
    <row r="52" spans="2:11" x14ac:dyDescent="0.25">
      <c r="C52" s="2" t="s">
        <v>23</v>
      </c>
      <c r="D52" s="34"/>
      <c r="E52" s="27"/>
      <c r="F52" s="27"/>
      <c r="G52" s="27"/>
      <c r="H52" s="27"/>
      <c r="I52" s="13"/>
      <c r="K52" s="10">
        <v>3</v>
      </c>
    </row>
    <row r="53" spans="2:11" ht="15" customHeight="1" x14ac:dyDescent="0.25">
      <c r="C53" s="55" t="s">
        <v>24</v>
      </c>
      <c r="D53" s="34"/>
      <c r="E53" s="27"/>
      <c r="F53" s="27"/>
      <c r="G53" s="27"/>
      <c r="H53" s="27"/>
      <c r="I53" s="13"/>
      <c r="K53" s="10">
        <v>3</v>
      </c>
    </row>
    <row r="54" spans="2:11" ht="15" customHeight="1" x14ac:dyDescent="0.25">
      <c r="B54" s="37"/>
      <c r="C54" s="56"/>
      <c r="D54" s="47"/>
      <c r="E54" s="27"/>
      <c r="F54" s="27"/>
      <c r="G54" s="27"/>
      <c r="H54" s="27"/>
      <c r="I54" s="13"/>
    </row>
    <row r="55" spans="2:11" ht="15" customHeight="1" x14ac:dyDescent="0.25">
      <c r="C55" s="56" t="s">
        <v>25</v>
      </c>
      <c r="D55" s="34"/>
      <c r="E55" s="27"/>
      <c r="F55" s="27"/>
      <c r="G55" s="27"/>
      <c r="H55" s="27"/>
      <c r="I55" s="13"/>
      <c r="K55" s="10">
        <v>3</v>
      </c>
    </row>
    <row r="56" spans="2:11" x14ac:dyDescent="0.25">
      <c r="B56" s="8"/>
      <c r="C56" s="56"/>
      <c r="D56" s="27"/>
      <c r="E56" s="27"/>
      <c r="F56" s="27"/>
      <c r="G56" s="27"/>
      <c r="H56" s="27"/>
      <c r="I56" s="13"/>
    </row>
    <row r="57" spans="2:11" x14ac:dyDescent="0.25">
      <c r="C57" s="2" t="s">
        <v>26</v>
      </c>
      <c r="D57" s="34"/>
      <c r="E57" s="27"/>
      <c r="F57" s="27"/>
      <c r="G57" s="27"/>
      <c r="H57" s="27"/>
      <c r="I57" s="13"/>
      <c r="K57" s="10">
        <v>3</v>
      </c>
    </row>
    <row r="58" spans="2:11" ht="15" customHeight="1" x14ac:dyDescent="0.25">
      <c r="C58" s="55" t="s">
        <v>91</v>
      </c>
      <c r="D58" s="34"/>
      <c r="E58" s="27"/>
      <c r="F58" s="27"/>
      <c r="G58" s="27"/>
      <c r="H58" s="27"/>
      <c r="I58" s="12"/>
      <c r="K58" s="10">
        <v>3</v>
      </c>
    </row>
    <row r="59" spans="2:11" ht="15" customHeight="1" x14ac:dyDescent="0.25">
      <c r="B59" s="37"/>
      <c r="C59" s="56"/>
      <c r="D59" s="47"/>
      <c r="E59" s="27"/>
      <c r="F59" s="27"/>
      <c r="G59" s="27"/>
      <c r="H59" s="27"/>
      <c r="I59" s="38"/>
    </row>
    <row r="60" spans="2:11" x14ac:dyDescent="0.25">
      <c r="C60" s="2" t="s">
        <v>27</v>
      </c>
      <c r="D60" s="34"/>
      <c r="E60" s="27"/>
      <c r="F60" s="27"/>
      <c r="G60" s="27"/>
      <c r="H60" s="27"/>
      <c r="I60" s="13"/>
      <c r="K60" s="10">
        <v>3</v>
      </c>
    </row>
    <row r="61" spans="2:11" x14ac:dyDescent="0.25">
      <c r="C61" s="2" t="s">
        <v>28</v>
      </c>
      <c r="D61" s="34"/>
      <c r="E61" s="27"/>
      <c r="F61" s="27"/>
      <c r="G61" s="27"/>
      <c r="H61" s="27"/>
      <c r="I61" s="13"/>
      <c r="K61" s="10">
        <v>3</v>
      </c>
    </row>
    <row r="62" spans="2:11" x14ac:dyDescent="0.25">
      <c r="C62" s="2" t="s">
        <v>29</v>
      </c>
      <c r="D62" s="34"/>
      <c r="E62" s="27"/>
      <c r="F62" s="27"/>
      <c r="G62" s="27"/>
      <c r="H62" s="27"/>
      <c r="I62" s="13"/>
      <c r="K62" s="10">
        <v>3</v>
      </c>
    </row>
    <row r="63" spans="2:11" ht="7.5" customHeight="1" x14ac:dyDescent="0.25"/>
    <row r="64" spans="2:11" ht="15" customHeight="1" x14ac:dyDescent="0.25">
      <c r="B64" s="33"/>
      <c r="C64" s="29" t="str">
        <f>"[Cits pārkāpuma raksturs]" &amp; IF(D62=CheckFlag,""," (nav jānorāda)")</f>
        <v>[Cits pārkāpuma raksturs] (nav jānorāda)</v>
      </c>
      <c r="D64" s="62"/>
      <c r="E64" s="63"/>
      <c r="F64" s="63"/>
      <c r="G64" s="63"/>
      <c r="H64" s="63"/>
      <c r="I64" s="64"/>
      <c r="J64" s="18" t="str">
        <f>IF(AND(ISBLANK(D64),D62=CheckFlag),MandatoryFlag,"")</f>
        <v/>
      </c>
    </row>
    <row r="65" spans="2:11" x14ac:dyDescent="0.25">
      <c r="B65" s="51"/>
      <c r="C65" s="51"/>
    </row>
    <row r="66" spans="2:11" ht="18.75" customHeight="1" x14ac:dyDescent="0.25">
      <c r="B66" s="51" t="s">
        <v>92</v>
      </c>
      <c r="C66" s="51"/>
      <c r="E66" s="61" t="str">
        <f>IF(COUNTIFS(K:K,4,D:D,CheckFlag)=0,MandatoryAnyFlag,"")</f>
        <v>* (obligāts vismaz viens no sekojošajiem variantiem)</v>
      </c>
      <c r="F66" s="61"/>
      <c r="G66" s="61"/>
      <c r="H66" s="61"/>
      <c r="I66" s="61"/>
    </row>
    <row r="67" spans="2:11" ht="15" customHeight="1" x14ac:dyDescent="0.25">
      <c r="C67" s="70" t="s">
        <v>93</v>
      </c>
      <c r="D67" s="34"/>
      <c r="E67" s="27"/>
      <c r="F67" s="27"/>
      <c r="G67" s="27"/>
      <c r="H67" s="27"/>
      <c r="I67" s="11"/>
      <c r="K67" s="10">
        <v>4</v>
      </c>
    </row>
    <row r="68" spans="2:11" x14ac:dyDescent="0.25">
      <c r="B68" s="8"/>
      <c r="C68" s="70"/>
      <c r="D68" s="17"/>
      <c r="E68" s="27"/>
      <c r="F68" s="27"/>
      <c r="G68" s="27"/>
      <c r="H68" s="27"/>
      <c r="I68" s="11"/>
    </row>
    <row r="69" spans="2:11" x14ac:dyDescent="0.25">
      <c r="C69" s="4" t="s">
        <v>30</v>
      </c>
      <c r="D69" s="34"/>
      <c r="E69" s="27"/>
      <c r="F69" s="27"/>
      <c r="G69" s="27"/>
      <c r="H69" s="27"/>
      <c r="I69" s="14"/>
      <c r="K69" s="10">
        <v>4</v>
      </c>
    </row>
    <row r="70" spans="2:11" x14ac:dyDescent="0.25">
      <c r="C70" s="4" t="s">
        <v>94</v>
      </c>
      <c r="D70" s="34"/>
      <c r="E70" s="27"/>
      <c r="F70" s="27"/>
      <c r="G70" s="27"/>
      <c r="H70" s="27"/>
      <c r="I70" s="15"/>
      <c r="K70" s="10">
        <v>4</v>
      </c>
    </row>
    <row r="71" spans="2:11" x14ac:dyDescent="0.25">
      <c r="C71" s="2" t="s">
        <v>95</v>
      </c>
      <c r="D71" s="34"/>
      <c r="E71" s="27"/>
      <c r="F71" s="27"/>
      <c r="G71" s="27"/>
      <c r="H71" s="27"/>
      <c r="I71" s="15"/>
      <c r="K71" s="10">
        <v>4</v>
      </c>
    </row>
    <row r="72" spans="2:11" x14ac:dyDescent="0.25">
      <c r="C72" s="2" t="s">
        <v>31</v>
      </c>
      <c r="D72" s="34"/>
      <c r="E72" s="27"/>
      <c r="F72" s="27"/>
      <c r="G72" s="27"/>
      <c r="H72" s="27"/>
      <c r="I72" s="15"/>
      <c r="K72" s="10">
        <v>4</v>
      </c>
    </row>
    <row r="73" spans="2:11" ht="7.5" customHeight="1" x14ac:dyDescent="0.25">
      <c r="D73" s="2"/>
      <c r="E73" s="8"/>
      <c r="F73" s="8"/>
      <c r="G73" s="8"/>
      <c r="H73" s="39"/>
      <c r="I73" s="2"/>
    </row>
    <row r="74" spans="2:11" ht="15" customHeight="1" x14ac:dyDescent="0.25">
      <c r="B74" s="33"/>
      <c r="C74" s="29" t="str">
        <f>"[Cits] pārkāpuma cēlonis" &amp; IF(D72=CheckFlag,""," (nav jānorāda)")</f>
        <v>[Cits] pārkāpuma cēlonis (nav jānorāda)</v>
      </c>
      <c r="D74" s="62"/>
      <c r="E74" s="63"/>
      <c r="F74" s="63"/>
      <c r="G74" s="63"/>
      <c r="H74" s="63"/>
      <c r="I74" s="64"/>
      <c r="J74" s="18" t="str">
        <f>IF(AND(ISBLANK(D74),D72=CheckFlag),MandatoryFlag,"")</f>
        <v/>
      </c>
    </row>
    <row r="75" spans="2:11" ht="7.5" customHeight="1" x14ac:dyDescent="0.25">
      <c r="D75" s="2"/>
      <c r="E75" s="8"/>
      <c r="F75" s="8"/>
      <c r="G75" s="8"/>
      <c r="H75" s="39"/>
      <c r="I75" s="2"/>
    </row>
    <row r="76" spans="2:11" x14ac:dyDescent="0.25">
      <c r="B76" s="72" t="s">
        <v>96</v>
      </c>
      <c r="C76" s="72"/>
      <c r="D76" s="2"/>
      <c r="E76" s="61"/>
      <c r="F76" s="61"/>
      <c r="G76" s="61"/>
      <c r="H76" s="61"/>
      <c r="I76" s="61"/>
    </row>
    <row r="77" spans="2:11" x14ac:dyDescent="0.25">
      <c r="B77" s="41"/>
      <c r="C77" s="51" t="s">
        <v>104</v>
      </c>
      <c r="D77" s="85"/>
      <c r="E77" s="86"/>
      <c r="F77" s="86"/>
      <c r="G77" s="86"/>
      <c r="H77" s="86"/>
      <c r="I77" s="87"/>
      <c r="J77" s="18" t="str">
        <f>IF(AND(ISBLANK(D77),K77=1),MandatoryFlag,"")</f>
        <v>*</v>
      </c>
      <c r="K77" s="10">
        <v>1</v>
      </c>
    </row>
    <row r="78" spans="2:11" x14ac:dyDescent="0.25">
      <c r="B78" s="41"/>
      <c r="C78" s="51"/>
    </row>
    <row r="79" spans="2:11" x14ac:dyDescent="0.25">
      <c r="B79" s="41"/>
      <c r="C79" s="39"/>
      <c r="E79" s="61" t="str">
        <f>IF(COUNTIFS(K:K,5,D:D,CheckFlag)=0,MandatoryAnyFlag,"")</f>
        <v>* (obligāts vismaz viens no sekojošajiem variantiem)</v>
      </c>
      <c r="F79" s="61"/>
      <c r="G79" s="61"/>
      <c r="H79" s="61"/>
      <c r="I79" s="61"/>
    </row>
    <row r="80" spans="2:11" ht="18.75" customHeight="1" x14ac:dyDescent="0.25">
      <c r="C80" s="5" t="s">
        <v>97</v>
      </c>
      <c r="E80" s="61"/>
      <c r="F80" s="61"/>
      <c r="G80" s="61"/>
      <c r="H80" s="61"/>
      <c r="I80" s="61"/>
    </row>
    <row r="81" spans="2:11" ht="15" customHeight="1" x14ac:dyDescent="0.25">
      <c r="C81" s="71" t="s">
        <v>32</v>
      </c>
      <c r="D81" s="34"/>
      <c r="E81" s="27"/>
      <c r="F81" s="27"/>
      <c r="G81" s="27"/>
      <c r="H81" s="27"/>
      <c r="I81" s="11"/>
      <c r="K81" s="10">
        <v>5</v>
      </c>
    </row>
    <row r="82" spans="2:11" x14ac:dyDescent="0.25">
      <c r="B82" s="8"/>
      <c r="C82" s="71"/>
      <c r="D82" s="17"/>
      <c r="E82" s="27"/>
      <c r="F82" s="27"/>
      <c r="G82" s="27"/>
      <c r="H82" s="27"/>
      <c r="I82" s="11"/>
    </row>
    <row r="83" spans="2:11" x14ac:dyDescent="0.25">
      <c r="C83" s="42" t="s">
        <v>33</v>
      </c>
      <c r="D83" s="34"/>
      <c r="E83" s="27"/>
      <c r="F83" s="27"/>
      <c r="G83" s="27"/>
      <c r="H83" s="27"/>
      <c r="I83" s="13"/>
      <c r="K83" s="10">
        <v>5</v>
      </c>
    </row>
    <row r="84" spans="2:11" x14ac:dyDescent="0.25">
      <c r="C84" s="42" t="s">
        <v>34</v>
      </c>
      <c r="D84" s="34"/>
      <c r="E84" s="27"/>
      <c r="F84" s="27"/>
      <c r="G84" s="27"/>
      <c r="H84" s="27"/>
      <c r="I84" s="13"/>
      <c r="K84" s="10">
        <v>5</v>
      </c>
    </row>
    <row r="85" spans="2:11" x14ac:dyDescent="0.25">
      <c r="C85" s="42" t="s">
        <v>35</v>
      </c>
      <c r="D85" s="34"/>
      <c r="E85" s="27"/>
      <c r="F85" s="27"/>
      <c r="G85" s="27"/>
      <c r="H85" s="27"/>
      <c r="I85" s="13"/>
      <c r="K85" s="10">
        <v>5</v>
      </c>
    </row>
    <row r="86" spans="2:11" x14ac:dyDescent="0.25">
      <c r="C86" s="42" t="s">
        <v>36</v>
      </c>
      <c r="D86" s="34"/>
      <c r="E86" s="27"/>
      <c r="F86" s="27"/>
      <c r="G86" s="27"/>
      <c r="H86" s="27"/>
      <c r="I86" s="13"/>
      <c r="K86" s="10">
        <v>5</v>
      </c>
    </row>
    <row r="87" spans="2:11" x14ac:dyDescent="0.25">
      <c r="C87" s="42" t="s">
        <v>98</v>
      </c>
      <c r="D87" s="34"/>
      <c r="E87" s="27"/>
      <c r="F87" s="27"/>
      <c r="G87" s="27"/>
      <c r="H87" s="27"/>
      <c r="I87" s="13"/>
      <c r="K87" s="10">
        <v>5</v>
      </c>
    </row>
    <row r="88" spans="2:11" x14ac:dyDescent="0.25">
      <c r="C88" s="42" t="s">
        <v>37</v>
      </c>
      <c r="D88" s="34"/>
      <c r="E88" s="27"/>
      <c r="F88" s="27"/>
      <c r="G88" s="27"/>
      <c r="H88" s="27"/>
      <c r="I88" s="13"/>
      <c r="K88" s="10">
        <v>5</v>
      </c>
    </row>
    <row r="89" spans="2:11" ht="15" customHeight="1" x14ac:dyDescent="0.25">
      <c r="C89" s="69" t="s">
        <v>99</v>
      </c>
      <c r="D89" s="34"/>
      <c r="E89" s="27"/>
      <c r="F89" s="27"/>
      <c r="G89" s="27"/>
      <c r="H89" s="27"/>
      <c r="I89" s="13"/>
      <c r="K89" s="10">
        <v>5</v>
      </c>
    </row>
    <row r="90" spans="2:11" x14ac:dyDescent="0.25">
      <c r="C90" s="69"/>
    </row>
    <row r="91" spans="2:11" ht="7.5" customHeight="1" x14ac:dyDescent="0.25">
      <c r="B91" s="8"/>
      <c r="C91" s="8"/>
    </row>
    <row r="92" spans="2:11" ht="18.75" customHeight="1" x14ac:dyDescent="0.25">
      <c r="B92" s="1"/>
      <c r="C92" s="41" t="s">
        <v>48</v>
      </c>
      <c r="E92" s="61"/>
      <c r="F92" s="61"/>
      <c r="G92" s="61"/>
      <c r="H92" s="61"/>
      <c r="I92" s="61"/>
    </row>
    <row r="93" spans="2:11" x14ac:dyDescent="0.25">
      <c r="C93" s="42" t="s">
        <v>100</v>
      </c>
      <c r="D93" s="34"/>
      <c r="E93" s="27"/>
      <c r="F93" s="27"/>
      <c r="G93" s="27"/>
      <c r="H93" s="27"/>
      <c r="I93" s="6"/>
      <c r="K93" s="10">
        <v>5</v>
      </c>
    </row>
    <row r="94" spans="2:11" x14ac:dyDescent="0.25">
      <c r="C94" s="42" t="s">
        <v>101</v>
      </c>
      <c r="D94" s="34"/>
      <c r="E94" s="27"/>
      <c r="F94" s="27"/>
      <c r="G94" s="27"/>
      <c r="H94" s="27"/>
      <c r="I94" s="6"/>
      <c r="K94" s="10">
        <v>5</v>
      </c>
    </row>
    <row r="95" spans="2:11" x14ac:dyDescent="0.25">
      <c r="C95" s="42" t="s">
        <v>102</v>
      </c>
      <c r="D95" s="34"/>
      <c r="E95" s="27"/>
      <c r="F95" s="27"/>
      <c r="G95" s="27"/>
      <c r="H95" s="27"/>
      <c r="I95" s="6"/>
      <c r="K95" s="10">
        <v>5</v>
      </c>
    </row>
    <row r="96" spans="2:11" x14ac:dyDescent="0.25">
      <c r="C96" s="42" t="s">
        <v>42</v>
      </c>
      <c r="D96" s="34"/>
      <c r="E96" s="27"/>
      <c r="F96" s="27"/>
      <c r="G96" s="27"/>
      <c r="H96" s="27"/>
      <c r="I96" s="6"/>
      <c r="K96" s="10">
        <v>5</v>
      </c>
    </row>
    <row r="97" spans="2:11" x14ac:dyDescent="0.25">
      <c r="C97" s="42" t="s">
        <v>103</v>
      </c>
      <c r="D97" s="34"/>
      <c r="E97" s="27"/>
      <c r="F97" s="27"/>
      <c r="G97" s="27"/>
      <c r="H97" s="27"/>
      <c r="I97" s="6"/>
      <c r="K97" s="10">
        <v>5</v>
      </c>
    </row>
    <row r="98" spans="2:11" x14ac:dyDescent="0.25">
      <c r="C98" s="42" t="s">
        <v>43</v>
      </c>
      <c r="D98" s="34"/>
      <c r="E98" s="27"/>
      <c r="F98" s="27"/>
      <c r="G98" s="27"/>
      <c r="H98" s="27"/>
      <c r="I98" s="6"/>
      <c r="K98" s="10">
        <v>5</v>
      </c>
    </row>
    <row r="99" spans="2:11" x14ac:dyDescent="0.25">
      <c r="C99" s="42" t="s">
        <v>44</v>
      </c>
      <c r="D99" s="34"/>
      <c r="E99" s="27"/>
      <c r="F99" s="27"/>
      <c r="G99" s="27"/>
      <c r="H99" s="27"/>
      <c r="I99" s="6"/>
      <c r="K99" s="10">
        <v>5</v>
      </c>
    </row>
    <row r="100" spans="2:11" x14ac:dyDescent="0.25">
      <c r="C100" s="42" t="s">
        <v>45</v>
      </c>
      <c r="D100" s="34"/>
      <c r="E100" s="27"/>
      <c r="F100" s="27"/>
      <c r="G100" s="27"/>
      <c r="H100" s="27"/>
      <c r="I100" s="6"/>
      <c r="K100" s="10">
        <v>5</v>
      </c>
    </row>
    <row r="101" spans="2:11" x14ac:dyDescent="0.25">
      <c r="C101" s="42" t="s">
        <v>46</v>
      </c>
      <c r="D101" s="34"/>
      <c r="E101" s="27"/>
      <c r="F101" s="27"/>
      <c r="G101" s="27"/>
      <c r="H101" s="27"/>
      <c r="I101" s="6"/>
      <c r="K101" s="10">
        <v>5</v>
      </c>
    </row>
    <row r="102" spans="2:11" ht="7.5" customHeight="1" x14ac:dyDescent="0.25">
      <c r="B102" s="39"/>
      <c r="C102" s="42"/>
      <c r="D102" s="49"/>
      <c r="E102" s="27"/>
      <c r="F102" s="27"/>
      <c r="G102" s="27"/>
      <c r="H102" s="27"/>
      <c r="I102" s="43"/>
    </row>
    <row r="103" spans="2:11" x14ac:dyDescent="0.25">
      <c r="C103" s="2" t="s">
        <v>47</v>
      </c>
      <c r="D103" s="34"/>
      <c r="E103" s="27"/>
      <c r="F103" s="27"/>
      <c r="G103" s="27"/>
      <c r="H103" s="27"/>
      <c r="I103" s="6"/>
      <c r="K103" s="10">
        <v>5</v>
      </c>
    </row>
    <row r="104" spans="2:11" ht="7.5" customHeight="1" x14ac:dyDescent="0.25">
      <c r="B104" s="8"/>
      <c r="C104" s="8"/>
      <c r="D104" s="27"/>
      <c r="E104" s="27"/>
      <c r="F104" s="27"/>
      <c r="G104" s="27"/>
      <c r="H104" s="27"/>
      <c r="I104" s="6"/>
    </row>
    <row r="105" spans="2:11" x14ac:dyDescent="0.25">
      <c r="C105" s="2" t="str">
        <f>"'Cits' apraksts" &amp; IF(D103=CheckFlag,""," (nav jānorāda)")</f>
        <v>'Cits' apraksts (nav jānorāda)</v>
      </c>
      <c r="D105" s="62"/>
      <c r="E105" s="63"/>
      <c r="F105" s="63"/>
      <c r="G105" s="63"/>
      <c r="H105" s="63"/>
      <c r="I105" s="64"/>
      <c r="J105" s="18" t="str">
        <f>IF(AND(ISBLANK(D105),D103=CheckFlag),MandatoryFlag,"")</f>
        <v/>
      </c>
    </row>
    <row r="106" spans="2:11" ht="7.5" customHeight="1" x14ac:dyDescent="0.25">
      <c r="B106" s="8"/>
      <c r="C106" s="8"/>
    </row>
    <row r="107" spans="2:11" ht="18.75" customHeight="1" x14ac:dyDescent="0.25">
      <c r="B107" s="73" t="s">
        <v>105</v>
      </c>
      <c r="C107" s="73"/>
      <c r="E107" s="74" t="str">
        <f>IF(COUNTIFS(K:K,7,D:D,CheckFlag)=0,MandatoryAnyFlag,"")</f>
        <v>* (obligāts vismaz viens no sekojošajiem variantiem)</v>
      </c>
      <c r="F107" s="74"/>
      <c r="G107" s="74"/>
      <c r="H107" s="74"/>
      <c r="I107" s="74"/>
    </row>
    <row r="108" spans="2:11" x14ac:dyDescent="0.25">
      <c r="C108" s="2" t="s">
        <v>106</v>
      </c>
      <c r="D108" s="34"/>
      <c r="E108" s="27"/>
      <c r="F108" s="27"/>
      <c r="G108" s="27"/>
      <c r="H108" s="27"/>
      <c r="I108" s="6"/>
      <c r="K108" s="10">
        <v>7</v>
      </c>
    </row>
    <row r="109" spans="2:11" x14ac:dyDescent="0.25">
      <c r="C109" s="2" t="s">
        <v>107</v>
      </c>
      <c r="D109" s="34"/>
      <c r="E109" s="27"/>
      <c r="F109" s="27"/>
      <c r="G109" s="27"/>
      <c r="H109" s="27"/>
      <c r="I109" s="6"/>
      <c r="K109" s="10">
        <v>7</v>
      </c>
    </row>
    <row r="110" spans="2:11" x14ac:dyDescent="0.25">
      <c r="C110" s="2" t="s">
        <v>108</v>
      </c>
      <c r="D110" s="34"/>
      <c r="E110" s="27"/>
      <c r="F110" s="27"/>
      <c r="G110" s="27"/>
      <c r="H110" s="27"/>
      <c r="I110" s="6"/>
      <c r="K110" s="10">
        <v>7</v>
      </c>
    </row>
    <row r="111" spans="2:11" x14ac:dyDescent="0.25">
      <c r="C111" s="2" t="s">
        <v>109</v>
      </c>
      <c r="D111" s="34"/>
      <c r="E111" s="27"/>
      <c r="F111" s="27"/>
      <c r="G111" s="27"/>
      <c r="H111" s="27"/>
      <c r="I111" s="6"/>
      <c r="K111" s="10">
        <v>7</v>
      </c>
    </row>
    <row r="112" spans="2:11" x14ac:dyDescent="0.25">
      <c r="C112" s="2" t="s">
        <v>49</v>
      </c>
      <c r="D112" s="34"/>
      <c r="E112" s="27"/>
      <c r="F112" s="27"/>
      <c r="G112" s="27"/>
      <c r="H112" s="27"/>
      <c r="I112" s="6"/>
      <c r="K112" s="10">
        <v>7</v>
      </c>
    </row>
    <row r="113" spans="2:12" x14ac:dyDescent="0.25">
      <c r="C113" s="2" t="s">
        <v>110</v>
      </c>
      <c r="D113" s="34"/>
      <c r="E113" s="27"/>
      <c r="F113" s="27"/>
      <c r="G113" s="27"/>
      <c r="H113" s="27"/>
      <c r="I113" s="6"/>
      <c r="K113" s="10">
        <v>7</v>
      </c>
    </row>
    <row r="114" spans="2:12" x14ac:dyDescent="0.25">
      <c r="C114" s="2" t="s">
        <v>111</v>
      </c>
      <c r="D114" s="34"/>
      <c r="E114" s="27"/>
      <c r="F114" s="27"/>
      <c r="G114" s="27"/>
      <c r="H114" s="27"/>
      <c r="I114" s="6"/>
      <c r="K114" s="10">
        <v>7</v>
      </c>
    </row>
    <row r="115" spans="2:12" x14ac:dyDescent="0.25">
      <c r="C115" s="2" t="s">
        <v>112</v>
      </c>
      <c r="D115" s="34"/>
      <c r="E115" s="27"/>
      <c r="F115" s="27"/>
      <c r="G115" s="27"/>
      <c r="H115" s="27"/>
      <c r="I115" s="6"/>
      <c r="K115" s="10">
        <v>7</v>
      </c>
    </row>
    <row r="116" spans="2:12" x14ac:dyDescent="0.25">
      <c r="C116" s="2" t="s">
        <v>113</v>
      </c>
      <c r="D116" s="34"/>
      <c r="E116" s="27"/>
      <c r="F116" s="27"/>
      <c r="G116" s="27"/>
      <c r="H116" s="27"/>
      <c r="I116" s="6"/>
      <c r="K116" s="10">
        <v>7</v>
      </c>
    </row>
    <row r="117" spans="2:12" x14ac:dyDescent="0.25">
      <c r="C117" s="2" t="s">
        <v>114</v>
      </c>
      <c r="D117" s="34"/>
      <c r="E117" s="27"/>
      <c r="F117" s="27"/>
      <c r="G117" s="27"/>
      <c r="H117" s="27"/>
      <c r="I117" s="6"/>
      <c r="K117" s="10">
        <v>7</v>
      </c>
    </row>
    <row r="118" spans="2:12" x14ac:dyDescent="0.25">
      <c r="C118" s="2" t="s">
        <v>47</v>
      </c>
      <c r="D118" s="34"/>
      <c r="E118" s="27"/>
      <c r="F118" s="27"/>
      <c r="G118" s="27"/>
      <c r="H118" s="27"/>
      <c r="I118" s="6"/>
      <c r="K118" s="10">
        <v>7</v>
      </c>
    </row>
    <row r="119" spans="2:12" ht="7.5" customHeight="1" x14ac:dyDescent="0.25">
      <c r="B119" s="8"/>
      <c r="C119" s="8"/>
      <c r="D119" s="27"/>
      <c r="E119" s="27"/>
      <c r="F119" s="27"/>
      <c r="G119" s="27"/>
      <c r="H119" s="27"/>
      <c r="I119" s="6"/>
    </row>
    <row r="120" spans="2:12" ht="30" customHeight="1" x14ac:dyDescent="0.25">
      <c r="C120" s="2" t="str">
        <f>"'Cits' apraksts" &amp; IF(D118=CheckFlag,""," (nav jānorāda)")</f>
        <v>'Cits' apraksts (nav jānorāda)</v>
      </c>
      <c r="D120" s="62"/>
      <c r="E120" s="63"/>
      <c r="F120" s="63"/>
      <c r="G120" s="63"/>
      <c r="H120" s="63"/>
      <c r="I120" s="64"/>
      <c r="J120" s="18" t="str">
        <f>IF(AND(ISBLANK(D120),D118=CheckFlag),MandatoryFlag,"")</f>
        <v/>
      </c>
    </row>
    <row r="121" spans="2:12" ht="7.5" customHeight="1" x14ac:dyDescent="0.25">
      <c r="B121" s="8"/>
      <c r="C121" s="8"/>
    </row>
    <row r="122" spans="2:12" ht="36" customHeight="1" x14ac:dyDescent="0.25">
      <c r="C122" s="2" t="s">
        <v>115</v>
      </c>
      <c r="D122" s="62"/>
      <c r="E122" s="63"/>
      <c r="F122" s="63"/>
      <c r="G122" s="63"/>
      <c r="H122" s="63"/>
      <c r="I122" s="64"/>
      <c r="J122" s="18"/>
    </row>
    <row r="123" spans="2:12" ht="7.5" customHeight="1" x14ac:dyDescent="0.25">
      <c r="B123" s="8"/>
      <c r="C123" s="8"/>
      <c r="D123" s="7"/>
      <c r="E123" s="7"/>
      <c r="F123" s="7"/>
      <c r="G123" s="7"/>
      <c r="H123" s="44"/>
      <c r="I123" s="7"/>
      <c r="J123" s="18"/>
    </row>
    <row r="124" spans="2:12" ht="15" customHeight="1" x14ac:dyDescent="0.25">
      <c r="C124" s="51" t="s">
        <v>50</v>
      </c>
      <c r="D124" s="85"/>
      <c r="E124" s="86"/>
      <c r="F124" s="86"/>
      <c r="G124" s="86"/>
      <c r="H124" s="86"/>
      <c r="I124" s="87"/>
      <c r="K124" s="10">
        <v>1</v>
      </c>
      <c r="L124" s="10" t="s">
        <v>51</v>
      </c>
    </row>
    <row r="125" spans="2:12" x14ac:dyDescent="0.25">
      <c r="C125" s="51"/>
    </row>
    <row r="127" spans="2:12" ht="14.45" customHeight="1" x14ac:dyDescent="0.25">
      <c r="B127" s="72" t="s">
        <v>84</v>
      </c>
      <c r="C127" s="72"/>
    </row>
    <row r="128" spans="2:12" ht="76.150000000000006" customHeight="1" x14ac:dyDescent="0.25">
      <c r="D128" s="75"/>
      <c r="E128" s="76"/>
      <c r="F128" s="76"/>
      <c r="G128" s="76"/>
      <c r="H128" s="76"/>
      <c r="I128" s="77"/>
    </row>
    <row r="129" spans="2:11" x14ac:dyDescent="0.25">
      <c r="B129" s="72" t="s">
        <v>116</v>
      </c>
      <c r="C129" s="72"/>
      <c r="E129" s="74" t="str">
        <f>IF(COUNTIFS(K:K,8,D:D,CheckFlag)=0,MandatoryAnyFlag,"")</f>
        <v>* (obligāts vismaz viens no sekojošajiem variantiem)</v>
      </c>
      <c r="F129" s="74"/>
      <c r="G129" s="74"/>
      <c r="H129" s="74"/>
      <c r="I129" s="74"/>
    </row>
    <row r="130" spans="2:11" ht="18.75" customHeight="1" x14ac:dyDescent="0.25">
      <c r="C130" s="9" t="s">
        <v>52</v>
      </c>
      <c r="E130" s="74"/>
      <c r="F130" s="74"/>
      <c r="G130" s="74"/>
      <c r="H130" s="74"/>
      <c r="I130" s="74"/>
    </row>
    <row r="131" spans="2:11" ht="15" customHeight="1" x14ac:dyDescent="0.25">
      <c r="C131" s="69" t="s">
        <v>117</v>
      </c>
      <c r="D131" s="34"/>
      <c r="E131" s="27"/>
      <c r="F131" s="27"/>
      <c r="G131" s="27"/>
      <c r="H131" s="27"/>
      <c r="I131" s="6"/>
      <c r="K131" s="10">
        <v>8</v>
      </c>
    </row>
    <row r="132" spans="2:11" ht="15" customHeight="1" x14ac:dyDescent="0.25">
      <c r="B132" s="8"/>
      <c r="C132" s="69"/>
      <c r="D132" s="27"/>
      <c r="E132" s="27"/>
      <c r="F132" s="27"/>
      <c r="G132" s="27"/>
      <c r="H132" s="27"/>
      <c r="I132" s="6"/>
    </row>
    <row r="133" spans="2:11" ht="15" customHeight="1" x14ac:dyDescent="0.25">
      <c r="C133" s="69" t="s">
        <v>118</v>
      </c>
      <c r="D133" s="34"/>
      <c r="E133" s="27"/>
      <c r="F133" s="27"/>
      <c r="G133" s="27"/>
      <c r="H133" s="27"/>
      <c r="I133" s="6"/>
      <c r="K133" s="10">
        <v>8</v>
      </c>
    </row>
    <row r="134" spans="2:11" ht="15" customHeight="1" x14ac:dyDescent="0.25">
      <c r="B134" s="8"/>
      <c r="C134" s="69"/>
      <c r="D134" s="27"/>
      <c r="E134" s="27"/>
      <c r="F134" s="27"/>
      <c r="G134" s="27"/>
      <c r="H134" s="27"/>
      <c r="I134" s="6"/>
    </row>
    <row r="135" spans="2:11" ht="15" customHeight="1" x14ac:dyDescent="0.25">
      <c r="C135" s="69" t="s">
        <v>119</v>
      </c>
      <c r="D135" s="34"/>
      <c r="E135" s="27"/>
      <c r="F135" s="27"/>
      <c r="G135" s="27"/>
      <c r="H135" s="27"/>
      <c r="I135" s="6"/>
      <c r="K135" s="10">
        <v>8</v>
      </c>
    </row>
    <row r="136" spans="2:11" x14ac:dyDescent="0.25">
      <c r="B136" s="8"/>
      <c r="C136" s="69"/>
      <c r="D136" s="27"/>
      <c r="E136" s="27"/>
      <c r="F136" s="27"/>
      <c r="G136" s="27"/>
      <c r="H136" s="27"/>
      <c r="I136" s="6"/>
    </row>
    <row r="137" spans="2:11" x14ac:dyDescent="0.25">
      <c r="C137" s="42" t="s">
        <v>47</v>
      </c>
      <c r="D137" s="34"/>
      <c r="E137" s="27"/>
      <c r="F137" s="27"/>
      <c r="G137" s="27"/>
      <c r="H137" s="27"/>
      <c r="I137" s="6"/>
      <c r="K137" s="10">
        <v>8</v>
      </c>
    </row>
    <row r="138" spans="2:11" ht="7.5" customHeight="1" x14ac:dyDescent="0.25">
      <c r="C138" s="50"/>
    </row>
    <row r="139" spans="2:11" ht="30" x14ac:dyDescent="0.25">
      <c r="C139" s="45" t="str">
        <f>"'Cits' konfidencialitātes pārkāpuma seku apraksts" &amp; IF(D137=CheckFlag,""," (nav jānorāda)")</f>
        <v>'Cits' konfidencialitātes pārkāpuma seku apraksts (nav jānorāda)</v>
      </c>
      <c r="D139" s="62"/>
      <c r="E139" s="63"/>
      <c r="F139" s="63"/>
      <c r="G139" s="63"/>
      <c r="H139" s="63"/>
      <c r="I139" s="64"/>
      <c r="J139" s="18" t="str">
        <f>IF(AND(ISBLANK(D139),D137=CheckFlag),MandatoryFlag,"")</f>
        <v/>
      </c>
    </row>
    <row r="140" spans="2:11" ht="7.5" customHeight="1" x14ac:dyDescent="0.25"/>
    <row r="141" spans="2:11" ht="18.75" customHeight="1" x14ac:dyDescent="0.25">
      <c r="C141" s="9" t="s">
        <v>82</v>
      </c>
      <c r="E141" s="74"/>
      <c r="F141" s="74"/>
      <c r="G141" s="74"/>
      <c r="H141" s="74"/>
      <c r="I141" s="74"/>
    </row>
    <row r="142" spans="2:11" ht="15" customHeight="1" x14ac:dyDescent="0.25">
      <c r="C142" s="69" t="s">
        <v>53</v>
      </c>
      <c r="D142" s="34"/>
      <c r="E142" s="27"/>
      <c r="F142" s="27"/>
      <c r="G142" s="27"/>
      <c r="H142" s="27"/>
      <c r="I142" s="6"/>
      <c r="K142" s="10">
        <v>8</v>
      </c>
    </row>
    <row r="143" spans="2:11" x14ac:dyDescent="0.25">
      <c r="B143" s="8"/>
      <c r="C143" s="69"/>
      <c r="E143" s="6"/>
      <c r="F143" s="6"/>
      <c r="G143" s="6"/>
      <c r="H143" s="43"/>
      <c r="I143" s="6"/>
    </row>
    <row r="144" spans="2:11" ht="15" customHeight="1" x14ac:dyDescent="0.25">
      <c r="C144" s="69" t="s">
        <v>120</v>
      </c>
      <c r="D144" s="34"/>
      <c r="E144" s="27"/>
      <c r="F144" s="27"/>
      <c r="G144" s="27"/>
      <c r="H144" s="27"/>
      <c r="I144" s="6"/>
      <c r="K144" s="10">
        <v>8</v>
      </c>
    </row>
    <row r="145" spans="2:11" x14ac:dyDescent="0.25">
      <c r="B145" s="8"/>
      <c r="C145" s="69"/>
      <c r="E145" s="6"/>
      <c r="F145" s="6"/>
      <c r="G145" s="6"/>
      <c r="H145" s="43"/>
      <c r="I145" s="6"/>
    </row>
    <row r="146" spans="2:11" x14ac:dyDescent="0.25">
      <c r="C146" s="42" t="s">
        <v>47</v>
      </c>
      <c r="D146" s="34"/>
      <c r="E146" s="27"/>
      <c r="F146" s="27"/>
      <c r="G146" s="27"/>
      <c r="H146" s="27"/>
      <c r="I146" s="6"/>
      <c r="K146" s="10">
        <v>8</v>
      </c>
    </row>
    <row r="147" spans="2:11" ht="7.5" customHeight="1" x14ac:dyDescent="0.25">
      <c r="B147" s="8"/>
      <c r="C147" s="42"/>
      <c r="D147" s="27"/>
      <c r="E147" s="27"/>
      <c r="F147" s="27"/>
      <c r="G147" s="27"/>
      <c r="H147" s="27"/>
      <c r="I147" s="6"/>
    </row>
    <row r="148" spans="2:11" ht="30" customHeight="1" x14ac:dyDescent="0.25">
      <c r="C148" s="45" t="str">
        <f>"'Cits' integritātes pārkāpuma seku apraksts " &amp; IF(D146=CheckFlag,""," (nav jānorāda)")</f>
        <v>'Cits' integritātes pārkāpuma seku apraksts  (nav jānorāda)</v>
      </c>
      <c r="D148" s="62"/>
      <c r="E148" s="63"/>
      <c r="F148" s="63"/>
      <c r="G148" s="63"/>
      <c r="H148" s="63"/>
      <c r="I148" s="64"/>
      <c r="J148" s="18" t="str">
        <f>IF(AND(ISBLANK(D148),D146=CheckFlag),MandatoryFlag,"")</f>
        <v/>
      </c>
    </row>
    <row r="150" spans="2:11" ht="18.75" customHeight="1" x14ac:dyDescent="0.25">
      <c r="C150" s="9" t="s">
        <v>54</v>
      </c>
      <c r="E150" s="74"/>
      <c r="F150" s="74"/>
      <c r="G150" s="74"/>
      <c r="H150" s="74"/>
      <c r="I150" s="74"/>
    </row>
    <row r="151" spans="2:11" ht="15" customHeight="1" x14ac:dyDescent="0.25">
      <c r="C151" s="69" t="s">
        <v>121</v>
      </c>
      <c r="D151" s="34"/>
      <c r="E151" s="27"/>
      <c r="F151" s="27"/>
      <c r="G151" s="27"/>
      <c r="H151" s="27"/>
      <c r="I151" s="6"/>
      <c r="K151" s="10">
        <v>8</v>
      </c>
    </row>
    <row r="152" spans="2:11" x14ac:dyDescent="0.25">
      <c r="B152" s="8"/>
      <c r="C152" s="69"/>
      <c r="E152" s="6"/>
      <c r="F152" s="6"/>
      <c r="G152" s="6"/>
      <c r="H152" s="43"/>
      <c r="I152" s="6"/>
    </row>
    <row r="153" spans="2:11" ht="15" customHeight="1" x14ac:dyDescent="0.25">
      <c r="C153" s="69" t="s">
        <v>122</v>
      </c>
      <c r="D153" s="34"/>
      <c r="E153" s="27"/>
      <c r="F153" s="27"/>
      <c r="G153" s="27"/>
      <c r="H153" s="27"/>
      <c r="I153" s="6"/>
      <c r="K153" s="10">
        <v>8</v>
      </c>
    </row>
    <row r="154" spans="2:11" x14ac:dyDescent="0.25">
      <c r="B154" s="8"/>
      <c r="C154" s="69"/>
      <c r="E154" s="6"/>
      <c r="F154" s="6"/>
      <c r="G154" s="6"/>
      <c r="H154" s="43"/>
      <c r="I154" s="6"/>
    </row>
    <row r="155" spans="2:11" x14ac:dyDescent="0.25">
      <c r="C155" s="42" t="s">
        <v>47</v>
      </c>
      <c r="D155" s="34"/>
      <c r="E155" s="27"/>
      <c r="F155" s="27"/>
      <c r="G155" s="27"/>
      <c r="H155" s="27"/>
      <c r="I155" s="6"/>
      <c r="K155" s="10">
        <v>8</v>
      </c>
    </row>
    <row r="156" spans="2:11" ht="7.5" customHeight="1" x14ac:dyDescent="0.25">
      <c r="B156" s="8"/>
      <c r="C156" s="42"/>
      <c r="D156" s="27"/>
      <c r="E156" s="27"/>
      <c r="F156" s="27"/>
      <c r="G156" s="27"/>
      <c r="H156" s="27"/>
      <c r="I156" s="6"/>
    </row>
    <row r="157" spans="2:11" ht="30" customHeight="1" x14ac:dyDescent="0.25">
      <c r="C157" s="45" t="str">
        <f>"'Cits' pieejamības pārkāpuma seku apraksts" &amp; IF(D155=CheckFlag,""," (nav jānorāda)")</f>
        <v>'Cits' pieejamības pārkāpuma seku apraksts (nav jānorāda)</v>
      </c>
      <c r="D157" s="62"/>
      <c r="E157" s="63"/>
      <c r="F157" s="63"/>
      <c r="G157" s="63"/>
      <c r="H157" s="63"/>
      <c r="I157" s="64"/>
      <c r="J157" s="18" t="str">
        <f>IF(AND(ISBLANK(D157),D155=CheckFlag),MandatoryFlag,"")</f>
        <v/>
      </c>
    </row>
    <row r="158" spans="2:11" ht="7.5" customHeight="1" x14ac:dyDescent="0.25"/>
    <row r="159" spans="2:11" x14ac:dyDescent="0.25">
      <c r="C159" s="72" t="s">
        <v>123</v>
      </c>
      <c r="D159" s="72"/>
      <c r="E159" s="72"/>
      <c r="F159" s="72"/>
      <c r="G159" s="72"/>
      <c r="H159" s="72"/>
      <c r="I159" s="72"/>
    </row>
    <row r="160" spans="2:11" ht="18.75" customHeight="1" x14ac:dyDescent="0.25">
      <c r="C160" s="25" t="s">
        <v>124</v>
      </c>
      <c r="E160" s="74"/>
      <c r="F160" s="74"/>
      <c r="G160" s="74"/>
      <c r="H160" s="74"/>
      <c r="I160" s="74"/>
    </row>
    <row r="161" spans="2:11" x14ac:dyDescent="0.25">
      <c r="C161" s="26" t="s">
        <v>55</v>
      </c>
      <c r="D161" s="34"/>
      <c r="E161" s="27"/>
      <c r="F161" s="27"/>
      <c r="G161" s="27"/>
      <c r="H161" s="27"/>
      <c r="I161" s="6"/>
      <c r="K161" s="10">
        <v>8</v>
      </c>
    </row>
    <row r="162" spans="2:11" x14ac:dyDescent="0.25">
      <c r="C162" s="26" t="s">
        <v>56</v>
      </c>
      <c r="D162" s="34"/>
      <c r="E162" s="27"/>
      <c r="F162" s="27"/>
      <c r="G162" s="27"/>
      <c r="H162" s="27"/>
      <c r="I162" s="6"/>
      <c r="K162" s="10">
        <v>8</v>
      </c>
    </row>
    <row r="163" spans="2:11" x14ac:dyDescent="0.25">
      <c r="C163" s="26" t="s">
        <v>57</v>
      </c>
      <c r="D163" s="34"/>
      <c r="E163" s="27"/>
      <c r="F163" s="27"/>
      <c r="G163" s="27"/>
      <c r="H163" s="27"/>
      <c r="I163" s="6"/>
      <c r="K163" s="10">
        <v>8</v>
      </c>
    </row>
    <row r="164" spans="2:11" x14ac:dyDescent="0.25">
      <c r="C164" s="26" t="s">
        <v>58</v>
      </c>
      <c r="D164" s="34"/>
      <c r="E164" s="27"/>
      <c r="F164" s="27"/>
      <c r="G164" s="27"/>
      <c r="H164" s="27"/>
      <c r="I164" s="6"/>
      <c r="K164" s="10">
        <v>8</v>
      </c>
    </row>
    <row r="165" spans="2:11" x14ac:dyDescent="0.25">
      <c r="C165" s="26" t="s">
        <v>59</v>
      </c>
      <c r="D165" s="34"/>
      <c r="E165" s="27"/>
      <c r="F165" s="27"/>
      <c r="G165" s="27"/>
      <c r="H165" s="27"/>
      <c r="I165" s="6"/>
      <c r="K165" s="10">
        <v>8</v>
      </c>
    </row>
    <row r="166" spans="2:11" x14ac:dyDescent="0.25">
      <c r="C166" s="26" t="s">
        <v>60</v>
      </c>
      <c r="D166" s="34"/>
      <c r="E166" s="27"/>
      <c r="F166" s="27"/>
      <c r="G166" s="27"/>
      <c r="H166" s="27"/>
      <c r="I166" s="6"/>
      <c r="K166" s="10">
        <v>8</v>
      </c>
    </row>
    <row r="167" spans="2:11" x14ac:dyDescent="0.25">
      <c r="C167" s="26" t="s">
        <v>61</v>
      </c>
      <c r="D167" s="34"/>
      <c r="E167" s="27"/>
      <c r="F167" s="27"/>
      <c r="G167" s="27"/>
      <c r="H167" s="27"/>
      <c r="I167" s="6"/>
      <c r="K167" s="10">
        <v>8</v>
      </c>
    </row>
    <row r="168" spans="2:11" x14ac:dyDescent="0.25">
      <c r="C168" s="26" t="s">
        <v>125</v>
      </c>
      <c r="D168" s="34"/>
      <c r="E168" s="27"/>
      <c r="F168" s="27"/>
      <c r="G168" s="27"/>
      <c r="H168" s="27"/>
      <c r="I168" s="6"/>
      <c r="K168" s="10">
        <v>8</v>
      </c>
    </row>
    <row r="169" spans="2:11" ht="15" customHeight="1" x14ac:dyDescent="0.25">
      <c r="C169" s="69" t="s">
        <v>126</v>
      </c>
      <c r="D169" s="34"/>
      <c r="E169" s="27"/>
      <c r="F169" s="27"/>
      <c r="G169" s="27"/>
      <c r="H169" s="27"/>
      <c r="I169" s="6"/>
      <c r="K169" s="10">
        <v>8</v>
      </c>
    </row>
    <row r="170" spans="2:11" x14ac:dyDescent="0.25">
      <c r="B170" s="8"/>
      <c r="C170" s="69"/>
      <c r="D170" s="27"/>
      <c r="E170" s="27"/>
      <c r="F170" s="27"/>
      <c r="G170" s="27"/>
      <c r="H170" s="27"/>
      <c r="I170" s="6"/>
      <c r="K170" s="10">
        <v>8</v>
      </c>
    </row>
    <row r="171" spans="2:11" x14ac:dyDescent="0.25">
      <c r="C171" s="26" t="s">
        <v>31</v>
      </c>
      <c r="D171" s="34"/>
      <c r="E171" s="27"/>
      <c r="F171" s="27"/>
      <c r="G171" s="27"/>
      <c r="H171" s="27"/>
      <c r="I171" s="6"/>
      <c r="K171" s="10">
        <v>8</v>
      </c>
    </row>
    <row r="172" spans="2:11" ht="7.5" customHeight="1" x14ac:dyDescent="0.25"/>
    <row r="173" spans="2:11" ht="30" x14ac:dyDescent="0.25">
      <c r="C173" s="45" t="str">
        <f>"'Cits' potenciālās ietekmes uz datu subjektu apraksts" &amp; IF(D171=CheckFlag,""," (nav jānorāda)")</f>
        <v>'Cits' potenciālās ietekmes uz datu subjektu apraksts (nav jānorāda)</v>
      </c>
      <c r="D173" s="62"/>
      <c r="E173" s="63"/>
      <c r="F173" s="63"/>
      <c r="G173" s="63"/>
      <c r="H173" s="63"/>
      <c r="I173" s="64"/>
      <c r="J173" s="18" t="str">
        <f>IF(AND(ISBLANK(D173),D171=CheckFlag),MandatoryFlag,"")</f>
        <v/>
      </c>
    </row>
    <row r="174" spans="2:11" ht="7.5" customHeight="1" x14ac:dyDescent="0.25"/>
    <row r="175" spans="2:11" ht="30" x14ac:dyDescent="0.25">
      <c r="C175" s="2" t="s">
        <v>127</v>
      </c>
      <c r="E175" s="74" t="str">
        <f>IF(COUNTIFS(K:K,12,D:D,CheckFlag)&lt;&gt;1,MandatorySingleFlag,"")</f>
        <v>* (obligāti jāizvēlas tikai viens no sekojošajiem variantiem)</v>
      </c>
      <c r="F175" s="74"/>
      <c r="G175" s="74"/>
      <c r="H175" s="74"/>
      <c r="I175" s="74"/>
    </row>
    <row r="176" spans="2:11" x14ac:dyDescent="0.25">
      <c r="C176" s="26" t="s">
        <v>65</v>
      </c>
      <c r="D176" s="34"/>
      <c r="E176" s="27"/>
      <c r="F176" s="27"/>
      <c r="G176" s="27"/>
      <c r="H176" s="27"/>
      <c r="I176" s="6"/>
      <c r="K176" s="10">
        <v>12</v>
      </c>
    </row>
    <row r="177" spans="2:11" x14ac:dyDescent="0.25">
      <c r="C177" s="26" t="s">
        <v>62</v>
      </c>
      <c r="D177" s="34"/>
      <c r="E177" s="27"/>
      <c r="F177" s="27"/>
      <c r="G177" s="27"/>
      <c r="H177" s="27"/>
      <c r="I177" s="6"/>
      <c r="K177" s="10">
        <v>12</v>
      </c>
    </row>
    <row r="178" spans="2:11" x14ac:dyDescent="0.25">
      <c r="C178" s="26" t="s">
        <v>63</v>
      </c>
      <c r="D178" s="34"/>
      <c r="E178" s="27"/>
      <c r="F178" s="27"/>
      <c r="G178" s="27"/>
      <c r="H178" s="27"/>
      <c r="I178" s="6"/>
      <c r="K178" s="10">
        <v>12</v>
      </c>
    </row>
    <row r="179" spans="2:11" x14ac:dyDescent="0.25">
      <c r="C179" s="26" t="s">
        <v>64</v>
      </c>
      <c r="D179" s="34"/>
      <c r="E179" s="27"/>
      <c r="F179" s="27"/>
      <c r="G179" s="27"/>
      <c r="H179" s="27"/>
      <c r="I179" s="6"/>
      <c r="K179" s="10">
        <v>12</v>
      </c>
    </row>
    <row r="181" spans="2:11" x14ac:dyDescent="0.25">
      <c r="B181" s="72" t="s">
        <v>68</v>
      </c>
      <c r="C181" s="72"/>
    </row>
    <row r="182" spans="2:11" x14ac:dyDescent="0.25">
      <c r="C182" s="9" t="s">
        <v>128</v>
      </c>
    </row>
    <row r="183" spans="2:11" x14ac:dyDescent="0.25">
      <c r="C183" s="2" t="s">
        <v>69</v>
      </c>
      <c r="E183" s="74" t="str">
        <f>IF(COUNTIFS(K:K,13,D:D,CheckFlag)&lt;&gt;1,MandatorySingleFlag,"")</f>
        <v>* (obligāti jāizvēlas tikai viens no sekojošajiem variantiem)</v>
      </c>
      <c r="F183" s="74"/>
      <c r="G183" s="74"/>
      <c r="H183" s="74"/>
      <c r="I183" s="74"/>
      <c r="J183" s="18"/>
    </row>
    <row r="184" spans="2:11" x14ac:dyDescent="0.25">
      <c r="C184" s="26" t="s">
        <v>71</v>
      </c>
      <c r="D184" s="34"/>
      <c r="E184" s="27"/>
      <c r="F184" s="27"/>
      <c r="G184" s="27"/>
      <c r="H184" s="27"/>
      <c r="I184" s="6"/>
      <c r="K184" s="10">
        <v>13</v>
      </c>
    </row>
    <row r="185" spans="2:11" x14ac:dyDescent="0.25">
      <c r="C185" s="26" t="s">
        <v>72</v>
      </c>
      <c r="D185" s="34"/>
      <c r="E185" s="27"/>
      <c r="F185" s="27"/>
      <c r="G185" s="27"/>
      <c r="H185" s="27"/>
      <c r="I185" s="6"/>
      <c r="K185" s="10">
        <v>13</v>
      </c>
    </row>
    <row r="186" spans="2:11" x14ac:dyDescent="0.25">
      <c r="C186" s="26" t="s">
        <v>70</v>
      </c>
      <c r="D186" s="34"/>
      <c r="E186" s="27"/>
      <c r="F186" s="27"/>
      <c r="G186" s="27"/>
      <c r="H186" s="27"/>
      <c r="I186" s="6"/>
      <c r="K186" s="10">
        <v>13</v>
      </c>
    </row>
    <row r="187" spans="2:11" x14ac:dyDescent="0.25">
      <c r="C187" s="26" t="s">
        <v>73</v>
      </c>
      <c r="D187" s="34"/>
      <c r="E187" s="27"/>
      <c r="F187" s="27"/>
      <c r="G187" s="27"/>
      <c r="H187" s="27"/>
      <c r="I187" s="6"/>
      <c r="K187" s="10">
        <v>13</v>
      </c>
    </row>
    <row r="188" spans="2:11" ht="7.5" customHeight="1" x14ac:dyDescent="0.25"/>
    <row r="189" spans="2:11" ht="15" customHeight="1" x14ac:dyDescent="0.25">
      <c r="C189" s="81" t="str">
        <f>IF(D184=CheckFlag,"Datums, kad datu subjekti tika informēti par datu pārkāpumu ",IF(D185=CheckFlag,"Datums, kad datu subjekti tiks informēti par datu pārkāpumu ","(nav jānorāda)"))</f>
        <v>(nav jānorāda)</v>
      </c>
      <c r="D189" s="67"/>
      <c r="E189" s="68"/>
      <c r="F189" s="30"/>
      <c r="G189" s="34"/>
      <c r="H189" s="48"/>
      <c r="I189" s="46" t="str">
        <f>IF(D185=CheckFlag,"atzīme, ja datums nav zināms","")</f>
        <v/>
      </c>
      <c r="J189" s="18" t="str">
        <f>IF(AND(ISBLANK(D189),ISBLANK(G189),D184=CheckFlag),MandatoryFlag,"")</f>
        <v/>
      </c>
      <c r="K189" s="10">
        <v>1</v>
      </c>
    </row>
    <row r="190" spans="2:11" x14ac:dyDescent="0.25">
      <c r="B190" s="8"/>
      <c r="C190" s="81"/>
      <c r="E190" s="82" t="str">
        <f>IF(D184=CheckFlag,IF(AND(ISBLANK(D189),ISBLANK(G189)),"Norādiet datumu vai arī to, ka datums nav zināms",IF(AND(ISBLANK(D189)=FALSE,ISBLANK(G189)=FALSE),"Norādiet vai nu datumu vai to , ka datums nav zināms","")),IF(OR(ISBLANK(D189)=FALSE,G189=CheckFlag),"Norādīta informācija ir lieka",""))</f>
        <v/>
      </c>
      <c r="F190" s="82"/>
      <c r="G190" s="82"/>
      <c r="H190" s="82"/>
      <c r="I190" s="82"/>
    </row>
    <row r="191" spans="2:11" ht="15" customHeight="1" x14ac:dyDescent="0.25">
      <c r="C191" s="51" t="s">
        <v>77</v>
      </c>
      <c r="E191" s="74" t="str">
        <f>IF(AND(COUNTIFS(K:K,14,D:D,CheckFlag)&lt;&gt;1,D186=CheckFlag),MandatorySingleFlag,"")</f>
        <v/>
      </c>
      <c r="F191" s="74"/>
      <c r="G191" s="74"/>
      <c r="H191" s="74"/>
      <c r="I191" s="74"/>
    </row>
    <row r="192" spans="2:11" x14ac:dyDescent="0.25">
      <c r="C192" s="51"/>
      <c r="E192" s="83" t="str">
        <f>IF(D186=CheckFlag,"",InformationNotNeededText)</f>
        <v>Sekojošā informācija nav jānorāda</v>
      </c>
      <c r="F192" s="83"/>
      <c r="G192" s="83"/>
      <c r="H192" s="83"/>
      <c r="I192" s="83"/>
    </row>
    <row r="193" spans="2:11" ht="15" customHeight="1" x14ac:dyDescent="0.25">
      <c r="C193" s="69" t="s">
        <v>74</v>
      </c>
      <c r="D193" s="34"/>
      <c r="E193" s="27"/>
      <c r="F193" s="27"/>
      <c r="G193" s="27"/>
      <c r="H193" s="27"/>
      <c r="I193" s="6"/>
      <c r="K193" s="10">
        <v>14</v>
      </c>
    </row>
    <row r="194" spans="2:11" ht="60" customHeight="1" x14ac:dyDescent="0.25">
      <c r="B194" s="8"/>
      <c r="C194" s="69"/>
      <c r="E194" s="6"/>
      <c r="F194" s="6"/>
      <c r="G194" s="6"/>
      <c r="H194" s="43"/>
      <c r="I194" s="6"/>
    </row>
    <row r="195" spans="2:11" ht="15" customHeight="1" x14ac:dyDescent="0.25">
      <c r="C195" s="69" t="s">
        <v>75</v>
      </c>
      <c r="D195" s="34"/>
      <c r="E195" s="27"/>
      <c r="F195" s="27"/>
      <c r="G195" s="27"/>
      <c r="H195" s="27"/>
      <c r="I195" s="6"/>
      <c r="K195" s="10">
        <v>14</v>
      </c>
    </row>
    <row r="196" spans="2:11" ht="29.25" customHeight="1" x14ac:dyDescent="0.25">
      <c r="B196" s="8"/>
      <c r="C196" s="69"/>
      <c r="E196" s="6"/>
      <c r="F196" s="6"/>
      <c r="G196" s="6"/>
      <c r="H196" s="43"/>
      <c r="I196" s="6"/>
    </row>
    <row r="197" spans="2:11" ht="15" customHeight="1" x14ac:dyDescent="0.25">
      <c r="C197" s="69" t="s">
        <v>76</v>
      </c>
      <c r="D197" s="34"/>
      <c r="E197" s="27"/>
      <c r="F197" s="27"/>
      <c r="G197" s="27"/>
      <c r="H197" s="27"/>
      <c r="I197" s="6"/>
      <c r="K197" s="10">
        <v>14</v>
      </c>
    </row>
    <row r="198" spans="2:11" x14ac:dyDescent="0.25">
      <c r="C198" s="69"/>
    </row>
    <row r="199" spans="2:11" ht="7.5" customHeight="1" x14ac:dyDescent="0.25"/>
    <row r="200" spans="2:11" ht="39.75" customHeight="1" x14ac:dyDescent="0.25">
      <c r="C200" s="29" t="str">
        <f>IF(ISBLANK(D186)=FALSE,"Pasākumu apraksts, kas pieļauj datu subjektu neinformēšanu",IF(ISBLANK(D184)=FALSE,"Saziņas līdzekļi, kas tiek izmantoti datu subjektu informēšanai", "Informācija nav nepieciešama"))</f>
        <v>Informācija nav nepieciešama</v>
      </c>
      <c r="D200" s="78"/>
      <c r="E200" s="79"/>
      <c r="F200" s="79"/>
      <c r="G200" s="79"/>
      <c r="H200" s="79"/>
      <c r="I200" s="80"/>
      <c r="J200" s="18" t="str">
        <f>IF(AND(ISBLANK(D200),OR(D186=CheckFlag,D184=CheckFlag)),MandatoryFlag,"")</f>
        <v/>
      </c>
    </row>
    <row r="201" spans="2:11" ht="7.5" customHeight="1" x14ac:dyDescent="0.25">
      <c r="B201" s="8"/>
      <c r="C201" s="8"/>
    </row>
    <row r="202" spans="2:11" x14ac:dyDescent="0.25">
      <c r="C202" s="51" t="s">
        <v>78</v>
      </c>
      <c r="D202" s="34"/>
      <c r="E202" s="27"/>
      <c r="F202" s="27"/>
      <c r="G202" s="27"/>
      <c r="H202" s="27"/>
      <c r="I202" s="6"/>
    </row>
    <row r="203" spans="2:11" x14ac:dyDescent="0.25">
      <c r="B203" s="8"/>
      <c r="C203" s="51"/>
      <c r="D203" s="27"/>
      <c r="E203" s="27"/>
      <c r="F203" s="27"/>
      <c r="G203" s="27"/>
      <c r="H203" s="27"/>
      <c r="I203" s="6"/>
    </row>
    <row r="204" spans="2:11" ht="7.5" customHeight="1" x14ac:dyDescent="0.25">
      <c r="C204" s="1"/>
      <c r="D204" s="6"/>
      <c r="E204" s="6"/>
      <c r="F204" s="6"/>
      <c r="G204" s="6"/>
      <c r="H204" s="43"/>
      <c r="I204" s="6"/>
    </row>
    <row r="205" spans="2:11" x14ac:dyDescent="0.25">
      <c r="C205" s="29" t="str">
        <f>IF(AND($D$186=CheckFlag,$D$197=CheckFlag),"Publiskā saziņa vai līdzīga satura darbība","Informācija nav nepieciešama")</f>
        <v>Informācija nav nepieciešama</v>
      </c>
      <c r="D205" s="78"/>
      <c r="E205" s="79"/>
      <c r="F205" s="79"/>
      <c r="G205" s="79"/>
      <c r="H205" s="79"/>
      <c r="I205" s="80"/>
      <c r="J205" s="18" t="str">
        <f>IF(AND(ISBLANK(D205),$D$186=CheckFlag,$D$197=CheckFlag),MandatoryFlag,"")</f>
        <v/>
      </c>
    </row>
    <row r="207" spans="2:11" x14ac:dyDescent="0.25">
      <c r="B207" s="72" t="s">
        <v>130</v>
      </c>
      <c r="C207" s="72"/>
      <c r="D207" s="72"/>
      <c r="E207" s="72"/>
      <c r="F207" s="72"/>
      <c r="G207" s="72"/>
      <c r="H207" s="72"/>
      <c r="I207" s="72"/>
    </row>
    <row r="208" spans="2:11" ht="30" x14ac:dyDescent="0.25">
      <c r="C208" s="2" t="s">
        <v>131</v>
      </c>
      <c r="D208" s="62"/>
      <c r="E208" s="63"/>
      <c r="F208" s="63"/>
      <c r="G208" s="63"/>
      <c r="H208" s="63"/>
      <c r="I208" s="64"/>
      <c r="J208" s="18" t="str">
        <f>IF(AND(ISBLANK(D208),K208=1),MandatoryFlag,"")</f>
        <v>*</v>
      </c>
      <c r="K208" s="10">
        <v>1</v>
      </c>
    </row>
    <row r="210" spans="2:9" x14ac:dyDescent="0.25">
      <c r="B210" s="72" t="s">
        <v>79</v>
      </c>
      <c r="C210" s="72"/>
      <c r="D210" s="72"/>
      <c r="E210" s="72"/>
      <c r="F210" s="72"/>
      <c r="G210" s="72"/>
      <c r="H210" s="72"/>
      <c r="I210" s="72"/>
    </row>
    <row r="211" spans="2:9" ht="15" customHeight="1" x14ac:dyDescent="0.25">
      <c r="C211" s="51" t="s">
        <v>132</v>
      </c>
      <c r="D211" s="34"/>
      <c r="E211" s="27"/>
      <c r="F211" s="27"/>
      <c r="G211" s="27"/>
      <c r="H211" s="27"/>
      <c r="I211" s="6"/>
    </row>
    <row r="212" spans="2:9" ht="31.5" customHeight="1" x14ac:dyDescent="0.25">
      <c r="B212" s="8"/>
      <c r="C212" s="51"/>
    </row>
    <row r="213" spans="2:9" ht="45" x14ac:dyDescent="0.25">
      <c r="C213" s="2" t="s">
        <v>80</v>
      </c>
      <c r="D213" s="62"/>
      <c r="E213" s="63"/>
      <c r="F213" s="63"/>
      <c r="G213" s="63"/>
      <c r="H213" s="63"/>
      <c r="I213" s="64"/>
    </row>
  </sheetData>
  <sheetProtection algorithmName="SHA-512" hashValue="ExoXVoEOYWtIeux+L0AR81aF9pCNqOyzcixE6g8sH56t1YUluEmAFvfD8zoZWueOiDBVQtjDaUQTJuwI7gKwyg==" saltValue="ZWVsTh2RyydX+HgacEKMaw==" spinCount="100000" sheet="1" objects="1" scenarios="1" selectLockedCells="1"/>
  <mergeCells count="128">
    <mergeCell ref="B19:C19"/>
    <mergeCell ref="E20:I20"/>
    <mergeCell ref="C77:C78"/>
    <mergeCell ref="D77:I77"/>
    <mergeCell ref="E79:I79"/>
    <mergeCell ref="D2:I3"/>
    <mergeCell ref="B10:C10"/>
    <mergeCell ref="B7:C7"/>
    <mergeCell ref="B8:C8"/>
    <mergeCell ref="D7:I7"/>
    <mergeCell ref="D10:I10"/>
    <mergeCell ref="E76:I76"/>
    <mergeCell ref="B21:C21"/>
    <mergeCell ref="D4:J4"/>
    <mergeCell ref="D17:I17"/>
    <mergeCell ref="D18:I18"/>
    <mergeCell ref="D13:I13"/>
    <mergeCell ref="D14:I14"/>
    <mergeCell ref="D15:I15"/>
    <mergeCell ref="D23:I23"/>
    <mergeCell ref="D24:I24"/>
    <mergeCell ref="D25:I25"/>
    <mergeCell ref="D26:I26"/>
    <mergeCell ref="D27:I27"/>
    <mergeCell ref="C191:C192"/>
    <mergeCell ref="E191:I191"/>
    <mergeCell ref="C169:C170"/>
    <mergeCell ref="D139:I139"/>
    <mergeCell ref="C144:C145"/>
    <mergeCell ref="C142:C143"/>
    <mergeCell ref="D148:I148"/>
    <mergeCell ref="D189:E189"/>
    <mergeCell ref="D173:I173"/>
    <mergeCell ref="B181:C181"/>
    <mergeCell ref="C189:C190"/>
    <mergeCell ref="C151:C152"/>
    <mergeCell ref="C153:C154"/>
    <mergeCell ref="D157:I157"/>
    <mergeCell ref="E190:I190"/>
    <mergeCell ref="E160:I160"/>
    <mergeCell ref="E175:I175"/>
    <mergeCell ref="E183:I183"/>
    <mergeCell ref="E192:I192"/>
    <mergeCell ref="E141:I141"/>
    <mergeCell ref="E150:I150"/>
    <mergeCell ref="B210:I210"/>
    <mergeCell ref="C211:C212"/>
    <mergeCell ref="D213:I213"/>
    <mergeCell ref="D205:I205"/>
    <mergeCell ref="C202:C203"/>
    <mergeCell ref="B207:I207"/>
    <mergeCell ref="C197:C198"/>
    <mergeCell ref="C195:C196"/>
    <mergeCell ref="C193:C194"/>
    <mergeCell ref="D200:I200"/>
    <mergeCell ref="D208:I208"/>
    <mergeCell ref="B127:C127"/>
    <mergeCell ref="B129:C129"/>
    <mergeCell ref="C133:C134"/>
    <mergeCell ref="C131:C132"/>
    <mergeCell ref="C135:C136"/>
    <mergeCell ref="C159:I159"/>
    <mergeCell ref="B107:C107"/>
    <mergeCell ref="C124:C125"/>
    <mergeCell ref="D122:I122"/>
    <mergeCell ref="D120:I120"/>
    <mergeCell ref="D124:I124"/>
    <mergeCell ref="E107:I107"/>
    <mergeCell ref="E130:I130"/>
    <mergeCell ref="D128:I128"/>
    <mergeCell ref="E129:I129"/>
    <mergeCell ref="C89:C90"/>
    <mergeCell ref="D105:I105"/>
    <mergeCell ref="C67:C68"/>
    <mergeCell ref="B37:C38"/>
    <mergeCell ref="C55:C56"/>
    <mergeCell ref="C46:C47"/>
    <mergeCell ref="C81:C82"/>
    <mergeCell ref="B44:C44"/>
    <mergeCell ref="B76:C76"/>
    <mergeCell ref="B41:C41"/>
    <mergeCell ref="B42:C42"/>
    <mergeCell ref="E80:I80"/>
    <mergeCell ref="E92:I92"/>
    <mergeCell ref="B66:C66"/>
    <mergeCell ref="D64:I64"/>
    <mergeCell ref="D74:I74"/>
    <mergeCell ref="D28:I28"/>
    <mergeCell ref="D29:I29"/>
    <mergeCell ref="E36:I36"/>
    <mergeCell ref="E44:I44"/>
    <mergeCell ref="E66:I66"/>
    <mergeCell ref="D21:I21"/>
    <mergeCell ref="B31:C31"/>
    <mergeCell ref="B32:C32"/>
    <mergeCell ref="B33:C33"/>
    <mergeCell ref="B34:C34"/>
    <mergeCell ref="B25:C25"/>
    <mergeCell ref="B26:C26"/>
    <mergeCell ref="B27:C27"/>
    <mergeCell ref="D31:I31"/>
    <mergeCell ref="D33:I33"/>
    <mergeCell ref="D34:I34"/>
    <mergeCell ref="D32:E32"/>
    <mergeCell ref="B4:C4"/>
    <mergeCell ref="B5:C5"/>
    <mergeCell ref="B11:C11"/>
    <mergeCell ref="B12:C12"/>
    <mergeCell ref="B23:C23"/>
    <mergeCell ref="B24:C24"/>
    <mergeCell ref="B28:C28"/>
    <mergeCell ref="D30:I30"/>
    <mergeCell ref="B65:C65"/>
    <mergeCell ref="B43:C43"/>
    <mergeCell ref="B36:C36"/>
    <mergeCell ref="B39:C39"/>
    <mergeCell ref="B40:C40"/>
    <mergeCell ref="B29:C29"/>
    <mergeCell ref="B35:C35"/>
    <mergeCell ref="B30:C30"/>
    <mergeCell ref="B17:C17"/>
    <mergeCell ref="C48:C49"/>
    <mergeCell ref="C53:C54"/>
    <mergeCell ref="C58:C59"/>
    <mergeCell ref="B18:C18"/>
    <mergeCell ref="B13:C13"/>
    <mergeCell ref="B14:C14"/>
    <mergeCell ref="B15:C15"/>
  </mergeCells>
  <dataValidations count="10">
    <dataValidation type="date" operator="lessThan" allowBlank="1" showInputMessage="1" showErrorMessage="1" sqref="D205:H205" xr:uid="{00000000-0002-0000-0000-000000000000}">
      <formula1>NOW()</formula1>
    </dataValidation>
    <dataValidation type="custom" allowBlank="1" showInputMessage="1" showErrorMessage="1" errorTitle="Viedlapas aizpildīšanas kļūda" error="Lai atzīmētu izvēlēto rūtiņu, norādiet &quot;x&quot;. Citi simboli nav atļauti." promptTitle="Informācijai:" prompt="Lai atzīmētu izvēlēto rūtiņu, norādiet &quot;x&quot;." sqref="E40:H40 E42:H42 E45:H46 D49 E69:H72 D54 E81:H81 E67:H67 E83:H89 D104 D119 D147 D156 D136 E142:H142 E144:H144 D170 E151:H151 E153:H153 E184:H187 H189 E176:H179 D203 E211:H211 E195:H195 E197:H197 E193:H193 E202:H203 E161:H171 E155:H156 E131:H137 D132 D134 E146:H147 E108:H119 E93:H104 D102 E48:H55 D59 E57:H62 E37:H37" xr:uid="{00000000-0002-0000-0000-000001000000}">
      <formula1>(D37="x")</formula1>
    </dataValidation>
    <dataValidation type="whole" operator="greaterThan" allowBlank="1" showInputMessage="1" showErrorMessage="1" errorTitle="Kļūdaina vērtība" error="Ierakstu skaits jānorāda kā vesels skaitlis ne mazāks par 1." sqref="D124:I124 D77:I77" xr:uid="{00000000-0002-0000-0000-000002000000}">
      <formula1>1</formula1>
    </dataValidation>
    <dataValidation type="date" operator="greaterThanOrEqual" allowBlank="1" showInputMessage="1" showErrorMessage="1" sqref="F189" xr:uid="{00000000-0002-0000-0000-000003000000}">
      <formula1>NOW()</formula1>
    </dataValidation>
    <dataValidation operator="lessThan" allowBlank="1" showInputMessage="1" showErrorMessage="1" sqref="D200:I200 F32:I32" xr:uid="{00000000-0002-0000-0000-000004000000}"/>
    <dataValidation type="date" operator="lessThanOrEqual" allowBlank="1" showInputMessage="1" showErrorMessage="1" errorTitle="Datuma kļūda" error="Nekorekti norādīts pārkāpuma konstatēšanas datums. Datums jānorāda dd.mm.yyyy formātā un jānorāda mazāks vai vienāds ar šodienas datumu." prompt="Datums jānorāda dd.mm.yyyy formātā un jānorāda mazāks vai vienāds ar šodienas datumu" sqref="D32:E32" xr:uid="{00000000-0002-0000-0000-000005000000}">
      <formula1>NOW()</formula1>
    </dataValidation>
    <dataValidation type="date" operator="notBetween" allowBlank="1" showInputMessage="1" showErrorMessage="1" errorTitle="Nekorekta vērtība" error="Datums jānorāda formātā dd.mm.yyyy" sqref="D189:E189" xr:uid="{00000000-0002-0000-0000-000007000000}">
      <formula1>NOW()</formula1>
      <formula2>NOW()-1</formula2>
    </dataValidation>
    <dataValidation type="custom" allowBlank="1" showInputMessage="1" showErrorMessage="1" errorTitle="Nekorekta e-pasta adrese" error="Norādītā adrese neatbilst e-pasta adrses formātam" sqref="D27:I27" xr:uid="{00000000-0002-0000-0000-000008000000}">
      <formula1>ISNUMBER(SEARCH("*@*.*",D27))</formula1>
    </dataValidation>
    <dataValidation type="custom" allowBlank="1" showInputMessage="1" showErrorMessage="1" sqref="D15:I15" xr:uid="{61549EE2-3743-493B-8242-A1C87F6F3873}">
      <formula1>AND(ISNUMBER(SEARCH("LV*",D15)),(LEN(D15)=13))</formula1>
    </dataValidation>
    <dataValidation type="list" allowBlank="1" showDropDown="1" showInputMessage="1" showErrorMessage="1" errorTitle="Viedlapas aizpildīšanas kļūda" error="Lai atzīmētu izvēlēto rūtiņu, norādiet &quot;x&quot;. Citi simboli nav atļauti." promptTitle="Informācijai:" prompt="Lai atzīmētu izvēlēto rūtiņu, norādiet &quot;x&quot;." sqref="D211 H19 D37 D40 D42 D45:D46 D48 D60:D62 D57:D58 D55 D50:D53 D69:D72 D67 D81 D83:D89 D103 D93:D101 D108:D118 D146 D144 D142 D137 D135 D133 D131 D155 D153 D151 D171 D161:D169 D184:D187 D176:D179 G189 D193 D202 D197 D195 D19" xr:uid="{DCBDDF55-F3CA-4B46-9140-3B228B645465}">
      <formula1>CheckFlag</formula1>
    </dataValidation>
  </dataValidations>
  <pageMargins left="0.7" right="0.7" top="0.75" bottom="0.75" header="0.3" footer="0.3"/>
  <pageSetup paperSize="9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defaultRowHeight="15" x14ac:dyDescent="0.25"/>
  <cols>
    <col min="1" max="1" width="26.42578125" bestFit="1" customWidth="1"/>
    <col min="2" max="2" width="62.42578125" bestFit="1" customWidth="1"/>
    <col min="3" max="3" width="15.28515625" bestFit="1" customWidth="1"/>
  </cols>
  <sheetData>
    <row r="2" spans="1:2" x14ac:dyDescent="0.25">
      <c r="A2" t="s">
        <v>9</v>
      </c>
      <c r="B2" t="s">
        <v>11</v>
      </c>
    </row>
    <row r="3" spans="1:2" x14ac:dyDescent="0.25">
      <c r="A3" t="s">
        <v>10</v>
      </c>
      <c r="B3" t="s">
        <v>12</v>
      </c>
    </row>
    <row r="4" spans="1:2" x14ac:dyDescent="0.25">
      <c r="A4" t="s">
        <v>14</v>
      </c>
      <c r="B4" t="s">
        <v>13</v>
      </c>
    </row>
    <row r="5" spans="1:2" x14ac:dyDescent="0.25">
      <c r="A5" t="s">
        <v>40</v>
      </c>
      <c r="B5" t="s">
        <v>39</v>
      </c>
    </row>
    <row r="6" spans="1:2" x14ac:dyDescent="0.25">
      <c r="A6" t="s">
        <v>66</v>
      </c>
      <c r="B6" t="s">
        <v>67</v>
      </c>
    </row>
    <row r="7" spans="1:2" x14ac:dyDescent="0.25">
      <c r="A7" t="s">
        <v>81</v>
      </c>
      <c r="B7" t="s">
        <v>129</v>
      </c>
    </row>
    <row r="8" spans="1:2" x14ac:dyDescent="0.25">
      <c r="A8" t="s">
        <v>41</v>
      </c>
      <c r="B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Paziņojums</vt:lpstr>
      <vt:lpstr>Settings</vt:lpstr>
      <vt:lpstr>CheckFlag</vt:lpstr>
      <vt:lpstr>InformationNotNeededText</vt:lpstr>
      <vt:lpstr>MandatoryAnyFlag</vt:lpstr>
      <vt:lpstr>MandatoryFlag</vt:lpstr>
      <vt:lpstr>MandatorySignleFlag</vt:lpstr>
      <vt:lpstr>MandatorySingleFlag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Bariss</dc:creator>
  <cp:lastModifiedBy>Andris Bariss</cp:lastModifiedBy>
  <cp:lastPrinted>2018-04-25T08:24:49Z</cp:lastPrinted>
  <dcterms:created xsi:type="dcterms:W3CDTF">2018-04-21T06:47:46Z</dcterms:created>
  <dcterms:modified xsi:type="dcterms:W3CDTF">2018-05-14T09:50:15Z</dcterms:modified>
</cp:coreProperties>
</file>